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codeName="ThisWorkbook" checkCompatibility="1"/>
  <mc:AlternateContent xmlns:mc="http://schemas.openxmlformats.org/markup-compatibility/2006">
    <mc:Choice Requires="x15">
      <x15ac:absPath xmlns:x15ac="http://schemas.microsoft.com/office/spreadsheetml/2010/11/ac" url="D:\Enjazco\MKH2-02-004 Project\Weekly Report\WPR\4. WPR Oct 2026\14. MKH2-02-004-ENJ-WPR-017-20-10-2026\"/>
    </mc:Choice>
  </mc:AlternateContent>
  <xr:revisionPtr revIDLastSave="0" documentId="13_ncr:1_{52E4093B-E0A7-4767-B151-26793E93553E}" xr6:coauthVersionLast="47" xr6:coauthVersionMax="47" xr10:uidLastSave="{00000000-0000-0000-0000-000000000000}"/>
  <bookViews>
    <workbookView xWindow="28680" yWindow="-120" windowWidth="29040" windowHeight="15720" tabRatio="953" firstSheet="1" activeTab="2" xr2:uid="{D1037EEC-27A1-4B6C-BDBD-E5FFCCABCA6A}"/>
  </bookViews>
  <sheets>
    <sheet name="DB" sheetId="33" state="hidden" r:id="rId1"/>
    <sheet name="Weekly Progress Report" sheetId="1" r:id="rId2"/>
    <sheet name="FIR summary " sheetId="39" r:id="rId3"/>
    <sheet name="General Information" sheetId="21" r:id="rId4"/>
    <sheet name="Progress" sheetId="31" r:id="rId5"/>
    <sheet name="Progress (2)" sheetId="40" r:id="rId6"/>
    <sheet name="Weekly Photos" sheetId="34" r:id="rId7"/>
    <sheet name="Quality" sheetId="29" r:id="rId8"/>
    <sheet name="Quality-Stat" sheetId="38" r:id="rId9"/>
    <sheet name="HSE" sheetId="28" r:id="rId10"/>
    <sheet name="HSE-Stat" sheetId="20" r:id="rId11"/>
    <sheet name="Risk Register" sheetId="36" r:id="rId12"/>
    <sheet name="Invoice Log" sheetId="12" r:id="rId13"/>
    <sheet name="Major Quantities" sheetId="25" r:id="rId14"/>
    <sheet name="EV-Chart Data" sheetId="2" r:id="rId15"/>
    <sheet name="CCO" sheetId="23" r:id="rId16"/>
    <sheet name="Milestones" sheetId="19" r:id="rId17"/>
    <sheet name="Procurement" sheetId="41" r:id="rId18"/>
    <sheet name="Issues" sheetId="24" r:id="rId19"/>
    <sheet name="Schedule" sheetId="27" r:id="rId20"/>
    <sheet name="Manpower" sheetId="6" r:id="rId21"/>
    <sheet name="Testing" sheetId="32" r:id="rId22"/>
    <sheet name="Physical-Chart Data" sheetId="11" r:id="rId23"/>
    <sheet name="Progress Summary" sheetId="42" r:id="rId24"/>
    <sheet name="LOOK AHEAD " sheetId="43" r:id="rId25"/>
    <sheet name="Codes" sheetId="9"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s>
  <definedNames>
    <definedName name="_____________ccr1" localSheetId="8" hidden="1">{#N/A,#N/A,TRUE,"Cover";#N/A,#N/A,TRUE,"Conts";#N/A,#N/A,TRUE,"VOS";#N/A,#N/A,TRUE,"Warrington";#N/A,#N/A,TRUE,"Widnes"}</definedName>
    <definedName name="_____________ccr1" hidden="1">{#N/A,#N/A,TRUE,"Cover";#N/A,#N/A,TRUE,"Conts";#N/A,#N/A,TRUE,"VOS";#N/A,#N/A,TRUE,"Warrington";#N/A,#N/A,TRUE,"Widnes"}</definedName>
    <definedName name="___________ccr1" localSheetId="8" hidden="1">{#N/A,#N/A,TRUE,"Cover";#N/A,#N/A,TRUE,"Conts";#N/A,#N/A,TRUE,"VOS";#N/A,#N/A,TRUE,"Warrington";#N/A,#N/A,TRUE,"Widnes"}</definedName>
    <definedName name="___________ccr1" hidden="1">{#N/A,#N/A,TRUE,"Cover";#N/A,#N/A,TRUE,"Conts";#N/A,#N/A,TRUE,"VOS";#N/A,#N/A,TRUE,"Warrington";#N/A,#N/A,TRUE,"Widnes"}</definedName>
    <definedName name="__________ccr1" localSheetId="8" hidden="1">{#N/A,#N/A,TRUE,"Cover";#N/A,#N/A,TRUE,"Conts";#N/A,#N/A,TRUE,"VOS";#N/A,#N/A,TRUE,"Warrington";#N/A,#N/A,TRUE,"Widnes"}</definedName>
    <definedName name="__________ccr1" hidden="1">{#N/A,#N/A,TRUE,"Cover";#N/A,#N/A,TRUE,"Conts";#N/A,#N/A,TRUE,"VOS";#N/A,#N/A,TRUE,"Warrington";#N/A,#N/A,TRUE,"Widnes"}</definedName>
    <definedName name="_________ccr1" localSheetId="8" hidden="1">{#N/A,#N/A,TRUE,"Cover";#N/A,#N/A,TRUE,"Conts";#N/A,#N/A,TRUE,"VOS";#N/A,#N/A,TRUE,"Warrington";#N/A,#N/A,TRUE,"Widnes"}</definedName>
    <definedName name="_________ccr1" hidden="1">{#N/A,#N/A,TRUE,"Cover";#N/A,#N/A,TRUE,"Conts";#N/A,#N/A,TRUE,"VOS";#N/A,#N/A,TRUE,"Warrington";#N/A,#N/A,TRUE,"Widnes"}</definedName>
    <definedName name="________ccr1" localSheetId="8" hidden="1">{#N/A,#N/A,TRUE,"Cover";#N/A,#N/A,TRUE,"Conts";#N/A,#N/A,TRUE,"VOS";#N/A,#N/A,TRUE,"Warrington";#N/A,#N/A,TRUE,"Widnes"}</definedName>
    <definedName name="________ccr1" hidden="1">{#N/A,#N/A,TRUE,"Cover";#N/A,#N/A,TRUE,"Conts";#N/A,#N/A,TRUE,"VOS";#N/A,#N/A,TRUE,"Warrington";#N/A,#N/A,TRUE,"Widnes"}</definedName>
    <definedName name="_______ccr1" localSheetId="8" hidden="1">{#N/A,#N/A,TRUE,"Cover";#N/A,#N/A,TRUE,"Conts";#N/A,#N/A,TRUE,"VOS";#N/A,#N/A,TRUE,"Warrington";#N/A,#N/A,TRUE,"Widnes"}</definedName>
    <definedName name="_______ccr1" hidden="1">{#N/A,#N/A,TRUE,"Cover";#N/A,#N/A,TRUE,"Conts";#N/A,#N/A,TRUE,"VOS";#N/A,#N/A,TRUE,"Warrington";#N/A,#N/A,TRUE,"Widnes"}</definedName>
    <definedName name="______ccr1" localSheetId="8" hidden="1">{#N/A,#N/A,TRUE,"Cover";#N/A,#N/A,TRUE,"Conts";#N/A,#N/A,TRUE,"VOS";#N/A,#N/A,TRUE,"Warrington";#N/A,#N/A,TRUE,"Widnes"}</definedName>
    <definedName name="______ccr1" hidden="1">{#N/A,#N/A,TRUE,"Cover";#N/A,#N/A,TRUE,"Conts";#N/A,#N/A,TRUE,"VOS";#N/A,#N/A,TRUE,"Warrington";#N/A,#N/A,TRUE,"Widnes"}</definedName>
    <definedName name="_____ab1" localSheetId="8"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8" hidden="1">{#N/A,#N/A,TRUE,"Cover";#N/A,#N/A,TRUE,"Conts";#N/A,#N/A,TRUE,"VOS";#N/A,#N/A,TRUE,"Warrington";#N/A,#N/A,TRUE,"Widnes"}</definedName>
    <definedName name="_____ccr1" hidden="1">{#N/A,#N/A,TRUE,"Cover";#N/A,#N/A,TRUE,"Conts";#N/A,#N/A,TRUE,"VOS";#N/A,#N/A,TRUE,"Warrington";#N/A,#N/A,TRUE,"Widnes"}</definedName>
    <definedName name="_____old3" localSheetId="8"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8"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8" hidden="1">{#N/A,#N/A,TRUE,"Cover";#N/A,#N/A,TRUE,"Conts";#N/A,#N/A,TRUE,"VOS";#N/A,#N/A,TRUE,"Warrington";#N/A,#N/A,TRUE,"Widnes"}</definedName>
    <definedName name="____ccr1" hidden="1">{#N/A,#N/A,TRUE,"Cover";#N/A,#N/A,TRUE,"Conts";#N/A,#N/A,TRUE,"VOS";#N/A,#N/A,TRUE,"Warrington";#N/A,#N/A,TRUE,"Widnes"}</definedName>
    <definedName name="____ccr2" localSheetId="8" hidden="1">{#N/A,#N/A,TRUE,"Cover";#N/A,#N/A,TRUE,"Conts";#N/A,#N/A,TRUE,"VOS";#N/A,#N/A,TRUE,"Warrington";#N/A,#N/A,TRUE,"Widnes"}</definedName>
    <definedName name="____ccr2" hidden="1">{#N/A,#N/A,TRUE,"Cover";#N/A,#N/A,TRUE,"Conts";#N/A,#N/A,TRUE,"VOS";#N/A,#N/A,TRUE,"Warrington";#N/A,#N/A,TRUE,"Widnes"}</definedName>
    <definedName name="____old3" localSheetId="8"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8"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8" hidden="1">{#N/A,#N/A,TRUE,"Cover";#N/A,#N/A,TRUE,"Conts";#N/A,#N/A,TRUE,"VOS";#N/A,#N/A,TRUE,"Warrington";#N/A,#N/A,TRUE,"Widnes"}</definedName>
    <definedName name="___ccr1" hidden="1">{#N/A,#N/A,TRUE,"Cover";#N/A,#N/A,TRUE,"Conts";#N/A,#N/A,TRUE,"VOS";#N/A,#N/A,TRUE,"Warrington";#N/A,#N/A,TRUE,"Widnes"}</definedName>
    <definedName name="___ccr2" localSheetId="8" hidden="1">{#N/A,#N/A,TRUE,"Cover";#N/A,#N/A,TRUE,"Conts";#N/A,#N/A,TRUE,"VOS";#N/A,#N/A,TRUE,"Warrington";#N/A,#N/A,TRUE,"Widnes"}</definedName>
    <definedName name="___ccr2" hidden="1">{#N/A,#N/A,TRUE,"Cover";#N/A,#N/A,TRUE,"Conts";#N/A,#N/A,TRUE,"VOS";#N/A,#N/A,TRUE,"Warrington";#N/A,#N/A,TRUE,"Widnes"}</definedName>
    <definedName name="___old3" localSheetId="8"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hidden="1">[1]SUM!#REF!</definedName>
    <definedName name="__123Graph_ACURRENT" hidden="1">[2]FitOutConfCentre!#REF!</definedName>
    <definedName name="__123Graph_B" hidden="1">[3]SUM!#REF!</definedName>
    <definedName name="__ccr1" localSheetId="8" hidden="1">{#N/A,#N/A,TRUE,"Cover";#N/A,#N/A,TRUE,"Conts";#N/A,#N/A,TRUE,"VOS";#N/A,#N/A,TRUE,"Warrington";#N/A,#N/A,TRUE,"Widnes"}</definedName>
    <definedName name="__ccr1" hidden="1">{#N/A,#N/A,TRUE,"Cover";#N/A,#N/A,TRUE,"Conts";#N/A,#N/A,TRUE,"VOS";#N/A,#N/A,TRUE,"Warrington";#N/A,#N/A,TRUE,"Widnes"}</definedName>
    <definedName name="_1B.05.M.010.0010" localSheetId="8">#REF!</definedName>
    <definedName name="_1B.05.M.010.0010">#REF!</definedName>
    <definedName name="_1B.05.M.010.0050" localSheetId="8">#REF!</definedName>
    <definedName name="_1B.05.M.010.0050">#REF!</definedName>
    <definedName name="_1B.05.M.0100.0010">#REF!</definedName>
    <definedName name="_1B.05.M.020.0010">#REF!</definedName>
    <definedName name="_1B.05.M.020.0020">#REF!</definedName>
    <definedName name="_1B.05.M.020.0030">#REF!</definedName>
    <definedName name="_1B.05.M.020.0040">#REF!</definedName>
    <definedName name="_1B.05.M.030.0010">#REF!</definedName>
    <definedName name="_1B.05.M.030.0020">#REF!</definedName>
    <definedName name="_1B.05.M.040.0010">#REF!</definedName>
    <definedName name="_1B.05.M.050.0010">#REF!</definedName>
    <definedName name="_1B.05.M.050.0020">#REF!</definedName>
    <definedName name="_1B.05.M.050.0030">#REF!</definedName>
    <definedName name="_1B.05.M.060.0020">#REF!</definedName>
    <definedName name="_1B.05.M.060.0100">#REF!</definedName>
    <definedName name="_1B.05.M.070.0010">#REF!</definedName>
    <definedName name="_1B.05.M.070.0020">#REF!</definedName>
    <definedName name="_1B.05.M.070.0030">#REF!</definedName>
    <definedName name="_1B.05.M.070.0040">#REF!</definedName>
    <definedName name="_1B.05.M.070.0050">#REF!</definedName>
    <definedName name="_1B.05.M.080.0010">#REF!</definedName>
    <definedName name="_1B.05.M.090.0010">#REF!</definedName>
    <definedName name="_1B.09.P.010.0010">#REF!</definedName>
    <definedName name="_1B.09.P.010.0020">#REF!</definedName>
    <definedName name="_1B.09.P.010.0030">#REF!</definedName>
    <definedName name="_1B.09.P.010.0040">#REF!</definedName>
    <definedName name="_1B.09.P.010.0050">#REF!</definedName>
    <definedName name="_1B.09.P.010.0060">#REF!</definedName>
    <definedName name="_1B.09.P.010.0070">#REF!</definedName>
    <definedName name="_1B.09.P.020.0010">#REF!</definedName>
    <definedName name="_1B.09.P.020.0020">#REF!</definedName>
    <definedName name="_1B.09.P.020.0030">#REF!</definedName>
    <definedName name="_1B.09.P.020.0040">#REF!</definedName>
    <definedName name="_1B.09.P.020.0050">#REF!</definedName>
    <definedName name="_1B.09.P.020.0060">#REF!</definedName>
    <definedName name="_1B.09.P.020.0070">#REF!</definedName>
    <definedName name="_1B.09.P.020.0080">#REF!</definedName>
    <definedName name="_1B.09.P.020.0090">#REF!</definedName>
    <definedName name="_1B.09.P.020.0100">#REF!</definedName>
    <definedName name="_1B.09.P.020.0110">#REF!</definedName>
    <definedName name="_1B.09.P.020.0120">#REF!</definedName>
    <definedName name="_1B.09.P.020.0130">#REF!</definedName>
    <definedName name="_1B.09.P.020.0140">#REF!</definedName>
    <definedName name="_1B.09.P.020.0150">#REF!</definedName>
    <definedName name="_1B.09.P.030.0010">#REF!</definedName>
    <definedName name="_1B.09.P.030.0020">#REF!</definedName>
    <definedName name="_1B.09.P.030.0030">#REF!</definedName>
    <definedName name="_1B.09.P.030.0040">#REF!</definedName>
    <definedName name="_1B.09.P.030.0050">#REF!</definedName>
    <definedName name="_1B.09.P.030.0060">#REF!</definedName>
    <definedName name="_1B.09.P.040.0010">#REF!</definedName>
    <definedName name="_1B.09.P.040.0020">#REF!</definedName>
    <definedName name="_1B.09.P.040.0030">#REF!</definedName>
    <definedName name="_1B.09.P.050.0010">#REF!</definedName>
    <definedName name="_1B.09.P.050.0020">#REF!</definedName>
    <definedName name="_1B.09.P.060.0010">#REF!</definedName>
    <definedName name="_1B.09.P.060.0020">#REF!</definedName>
    <definedName name="_1B.09.P.060.0030">#REF!</definedName>
    <definedName name="_1B.09.P.060.0040">#REF!</definedName>
    <definedName name="_1B.09.P.060.0050">#REF!</definedName>
    <definedName name="_1B.09.P.060.0060">#REF!</definedName>
    <definedName name="_1B.09.P.060.0070">#REF!</definedName>
    <definedName name="_1B.09.P.060.0080">#REF!</definedName>
    <definedName name="_1B.09.P.060.0090">#REF!</definedName>
    <definedName name="_1B.09.P.060.0100">#REF!</definedName>
    <definedName name="_1B.09.P.060.0110">#REF!</definedName>
    <definedName name="_1B.09.P.070.0010">#REF!</definedName>
    <definedName name="_1B.09.P.070.0020">#REF!</definedName>
    <definedName name="_1B.09.P.070.0030">#REF!</definedName>
    <definedName name="_1B.09.P.080.0010">#REF!</definedName>
    <definedName name="_1B.09.R.010.0010">#REF!</definedName>
    <definedName name="_1B.09.R.010.0020">#REF!</definedName>
    <definedName name="_1B.09.R.010.0030">#REF!</definedName>
    <definedName name="_1B.09.R.010.0040">#REF!</definedName>
    <definedName name="_1B.09.R.010.0050">#REF!</definedName>
    <definedName name="_1B.09.R.010.0060">#REF!</definedName>
    <definedName name="_1B.09.R.010.0070">#REF!</definedName>
    <definedName name="_1B.09.R.010.0080">#REF!</definedName>
    <definedName name="_1B.09.R.010.0090">#REF!</definedName>
    <definedName name="_1B.09.R.010.0100">#REF!</definedName>
    <definedName name="_1B.09.R.010.0120">#REF!</definedName>
    <definedName name="_1B.09.R.010.0130">#REF!</definedName>
    <definedName name="_1B.09.R.010.0140">#REF!</definedName>
    <definedName name="_1B.09.R.010.0150">#REF!</definedName>
    <definedName name="_1B.09.R.010.0160">#REF!</definedName>
    <definedName name="_1B.09.R.020.0010">#REF!</definedName>
    <definedName name="_1B.09.R.020.0020">#REF!</definedName>
    <definedName name="_1B.09.R.020.0030">#REF!</definedName>
    <definedName name="_1B.09.R.020.0040">#REF!</definedName>
    <definedName name="_1B.09.R.020.0050">#REF!</definedName>
    <definedName name="_1B.09.R.020.0060">#REF!</definedName>
    <definedName name="_1B.09.R.020.0070">#REF!</definedName>
    <definedName name="_1B.09.R.020.0080">#REF!</definedName>
    <definedName name="_1B.09.R.020.0090">#REF!</definedName>
    <definedName name="_1B.09.R.020.0100">#REF!</definedName>
    <definedName name="_1B.09.R.030.0010">#REF!</definedName>
    <definedName name="_1B.09.R.040.0010">#REF!</definedName>
    <definedName name="_1B.09.R.040.0020">#REF!</definedName>
    <definedName name="_1B.09.R.040.0030">#REF!</definedName>
    <definedName name="_1B.09.R.040.0040">#REF!</definedName>
    <definedName name="_1B.09.R.040.0050">#REF!</definedName>
    <definedName name="_1B.09.R.040.0060">#REF!</definedName>
    <definedName name="_1B.09.R.040.0070">#REF!</definedName>
    <definedName name="_1B.09.R.040.0080">#REF!</definedName>
    <definedName name="_1B.09.R.040.0090">#REF!</definedName>
    <definedName name="_1B.09.R.040.0100">#REF!</definedName>
    <definedName name="_1B.09.R.040.0110">#REF!</definedName>
    <definedName name="_1B.09.R.050.0010">#REF!</definedName>
    <definedName name="_1B.09.R.060.0010">#REF!</definedName>
    <definedName name="_1B.09.R.060.0020">#REF!</definedName>
    <definedName name="_1B.09.R.060.0030">#REF!</definedName>
    <definedName name="_1B.09.R.070.0010">#REF!</definedName>
    <definedName name="_1B.09.R.080.0010">#REF!</definedName>
    <definedName name="_1B.09.R.080.0020">#REF!</definedName>
    <definedName name="_1B.09.R.080.0030">#REF!</definedName>
    <definedName name="_1B.09.R.080.0040">#REF!</definedName>
    <definedName name="_1B.09.R.080.0050">#REF!</definedName>
    <definedName name="_1B.09.R.080.0060">#REF!</definedName>
    <definedName name="_1B.09.R.080.0070">#REF!</definedName>
    <definedName name="_1B.09.R.080.0080">#REF!</definedName>
    <definedName name="_1B.09.R.080.0090">#REF!</definedName>
    <definedName name="_1B.09.R.080.0100">#REF!</definedName>
    <definedName name="_1B.09.R.080.0110">#REF!</definedName>
    <definedName name="_1B.09.R.080.0120">#REF!</definedName>
    <definedName name="_1B.09.R.090.0010">#REF!</definedName>
    <definedName name="_1B.09.U.010.0010">#REF!</definedName>
    <definedName name="_1B.09.U.010.0020">#REF!</definedName>
    <definedName name="_1B.09.U.020.0010">#REF!</definedName>
    <definedName name="_1B.09.U.020.0020">#REF!</definedName>
    <definedName name="_1B.09.U.020.0030">#REF!</definedName>
    <definedName name="_1B.09.U.020.0040">#REF!</definedName>
    <definedName name="_1B.09.U.020.0050">#REF!</definedName>
    <definedName name="_1B.09.U.020.0060">#REF!</definedName>
    <definedName name="_1B.09.U.020.0070">#REF!</definedName>
    <definedName name="_1B.09.U.020.0080">#REF!</definedName>
    <definedName name="_1B.09.U.030.0010">#REF!</definedName>
    <definedName name="_1B.09.U.030.0020">#REF!</definedName>
    <definedName name="_1B.09.U.030.0030">#REF!</definedName>
    <definedName name="_1B.09.U.030.0040">#REF!</definedName>
    <definedName name="_1B.09.U.040.0010">#REF!</definedName>
    <definedName name="_1B.09.U.040.0020">#REF!</definedName>
    <definedName name="_1B.09.U.040.0030">#REF!</definedName>
    <definedName name="_1B.09.U.040.0040">#REF!</definedName>
    <definedName name="_1B.09.U.040.0050">#REF!</definedName>
    <definedName name="_1B.09.U.040.0060">#REF!</definedName>
    <definedName name="_1B.09.U.040.0070">#REF!</definedName>
    <definedName name="_1B.09.U.040.0080">#REF!</definedName>
    <definedName name="_1B.09.U.040.0090">#REF!</definedName>
    <definedName name="_1B.09.U.040.0110">#REF!</definedName>
    <definedName name="_1B.09.U.040.0120">#REF!</definedName>
    <definedName name="_1B.09.U.040.0130">#REF!</definedName>
    <definedName name="_1B.09.U.040.0140">#REF!</definedName>
    <definedName name="_1B.09.U.040.0150">#REF!</definedName>
    <definedName name="_1B.09.U.040.0160">#REF!</definedName>
    <definedName name="_1B.09.U.040.0170">#REF!</definedName>
    <definedName name="_1B.09.U.040.0180">#REF!</definedName>
    <definedName name="_1B.09.U.040.0190">#REF!</definedName>
    <definedName name="_1B.09.U.040.0200">#REF!</definedName>
    <definedName name="_1B.09.U.040.0210">#REF!</definedName>
    <definedName name="_1B.09.U.040.0220">#REF!</definedName>
    <definedName name="_1B.09.U.040.0230">#REF!</definedName>
    <definedName name="_1B.09.U.040.0250">#REF!</definedName>
    <definedName name="_1B.09.U.050.0010">#REF!</definedName>
    <definedName name="_1B.09.U.050.0020">#REF!</definedName>
    <definedName name="_1B.09.U.050.0030">#REF!</definedName>
    <definedName name="_1B.09.U.050.0040">#REF!</definedName>
    <definedName name="_1B.09.U.050.0050">#REF!</definedName>
    <definedName name="_1B.09.U.060.0010">#REF!</definedName>
    <definedName name="_1B.09.U.060.0020">#REF!</definedName>
    <definedName name="_1B.09.U.060.0030">#REF!</definedName>
    <definedName name="_1B.09.U.060.0040">#REF!</definedName>
    <definedName name="_1B.09.U.060.0050">#REF!</definedName>
    <definedName name="_1B.09.U.060.0060">#REF!</definedName>
    <definedName name="_1B.09.U.070.0010">#REF!</definedName>
    <definedName name="_1B.09.U.070.0020">#REF!</definedName>
    <definedName name="_1B.09.U.070.0030">#REF!</definedName>
    <definedName name="_1B.09.U.080.0010">#REF!</definedName>
    <definedName name="_1B.09.U.080.0020">#REF!</definedName>
    <definedName name="_1B.09.U.080.0030">#REF!</definedName>
    <definedName name="_1B.09.U.080.0040">#REF!</definedName>
    <definedName name="_1B.09.U.090.0010">#REF!</definedName>
    <definedName name="_1B.09.U.090.0020">#REF!</definedName>
    <definedName name="_1B.09.U.090.0030">#REF!</definedName>
    <definedName name="_1B.09.U.100.0010">#REF!</definedName>
    <definedName name="_1B.09.U.100.0020">#REF!</definedName>
    <definedName name="_1B.09.U.100.0030">#REF!</definedName>
    <definedName name="_1B.09.U.100.0040">#REF!</definedName>
    <definedName name="_1B.09.U.110.0010">#REF!</definedName>
    <definedName name="_1B.09.U.110.0020">#REF!</definedName>
    <definedName name="_1B.09.U.110.0030">#REF!</definedName>
    <definedName name="_1B.09.U.110.0040">#REF!</definedName>
    <definedName name="_1B.09.U.110.0050">#REF!</definedName>
    <definedName name="_1B.09.U.110.0060">#REF!</definedName>
    <definedName name="_1B.09.U.110.0070">#REF!</definedName>
    <definedName name="_1B.09.U.120.0010">#REF!</definedName>
    <definedName name="_1B.09.U.130.0010">#REF!</definedName>
    <definedName name="_1B.09.U.130.0020">#REF!</definedName>
    <definedName name="_1B.09.U.200.0010">#REF!</definedName>
    <definedName name="_1B.09.W.010.0010">#REF!</definedName>
    <definedName name="_1B.09.W.010.0020">#REF!</definedName>
    <definedName name="_1B.09.W.010.0030">#REF!</definedName>
    <definedName name="_1B.09.W.010.0040">#REF!</definedName>
    <definedName name="_1B.09.W.010.0050">#REF!</definedName>
    <definedName name="_1B.09.W.010.0060">#REF!</definedName>
    <definedName name="_1B.09.W.010.0070">#REF!</definedName>
    <definedName name="_1B.09.W.010.0080">#REF!</definedName>
    <definedName name="_1B.09.W.010.0090">#REF!</definedName>
    <definedName name="_1B.09.W.010.0100">#REF!</definedName>
    <definedName name="_1B.09.W.010.0110">#REF!</definedName>
    <definedName name="_1B.09.W.010.0120">#REF!</definedName>
    <definedName name="_1B.09.W.010.0130">#REF!</definedName>
    <definedName name="_1B.09.W.010.0140">#REF!</definedName>
    <definedName name="_1B.09.W.010.0150">#REF!</definedName>
    <definedName name="_1B.09.W.020.0010">#REF!</definedName>
    <definedName name="_ab1" localSheetId="8"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8" hidden="1">{#N/A,#N/A,TRUE,"Cover";#N/A,#N/A,TRUE,"Conts";#N/A,#N/A,TRUE,"VOS";#N/A,#N/A,TRUE,"Warrington";#N/A,#N/A,TRUE,"Widnes"}</definedName>
    <definedName name="_ccr1" hidden="1">{#N/A,#N/A,TRUE,"Cover";#N/A,#N/A,TRUE,"Conts";#N/A,#N/A,TRUE,"VOS";#N/A,#N/A,TRUE,"Warrington";#N/A,#N/A,TRUE,"Widnes"}</definedName>
    <definedName name="_ccr2" localSheetId="8" hidden="1">{#N/A,#N/A,TRUE,"Cover";#N/A,#N/A,TRUE,"Conts";#N/A,#N/A,TRUE,"VOS";#N/A,#N/A,TRUE,"Warrington";#N/A,#N/A,TRUE,"Widnes"}</definedName>
    <definedName name="_ccr2" hidden="1">{#N/A,#N/A,TRUE,"Cover";#N/A,#N/A,TRUE,"Conts";#N/A,#N/A,TRUE,"VOS";#N/A,#N/A,TRUE,"Warrington";#N/A,#N/A,TRUE,"Widnes"}</definedName>
    <definedName name="_Dist_Values" localSheetId="8" hidden="1">#REF!</definedName>
    <definedName name="_Dist_Values" hidden="1">#REF!</definedName>
    <definedName name="_Fill" localSheetId="8" hidden="1">[4]GRSummary!#REF!</definedName>
    <definedName name="_Fill" hidden="1">[4]GRSummary!#REF!</definedName>
    <definedName name="_xlnm._FilterDatabase" localSheetId="2" hidden="1">'FIR summary '!$A$5:$L$79</definedName>
    <definedName name="_xlnm._FilterDatabase" localSheetId="24" hidden="1">'LOOK AHEAD '!#REF!</definedName>
    <definedName name="_xlnm._FilterDatabase" localSheetId="13" hidden="1">'Major Quantities'!$A$1:$ZN$39</definedName>
    <definedName name="_xlnm._FilterDatabase" localSheetId="17" hidden="1">Procurement!$A$1:$X$10</definedName>
    <definedName name="_xlnm._FilterDatabase" localSheetId="4" hidden="1">Progress!$A$6:$T$22</definedName>
    <definedName name="_xlnm._FilterDatabase" localSheetId="8" hidden="1">#REF!</definedName>
    <definedName name="_xlnm._FilterDatabase" hidden="1">#REF!</definedName>
    <definedName name="_jj300" localSheetId="8">#REF!</definedName>
    <definedName name="_jj300">#REF!</definedName>
    <definedName name="_Key1" localSheetId="8" hidden="1">#REF!</definedName>
    <definedName name="_Key1" hidden="1">#REF!</definedName>
    <definedName name="_Key2" localSheetId="8" hidden="1">'[5]LTR-2'!#REF!</definedName>
    <definedName name="_Key2" hidden="1">'[5]LTR-2'!#REF!</definedName>
    <definedName name="_old3" localSheetId="8"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8" hidden="1">[6]PriceSummary!#REF!</definedName>
    <definedName name="_Parse_In" hidden="1">[6]PriceSummary!#REF!</definedName>
    <definedName name="_Parse_Out" localSheetId="8" hidden="1">#REF!</definedName>
    <definedName name="_Parse_Out" hidden="1">#REF!</definedName>
    <definedName name="_Regression_Int" hidden="1">1</definedName>
    <definedName name="_Sort" localSheetId="8" hidden="1">#REF!</definedName>
    <definedName name="_Sort" hidden="1">#REF!</definedName>
    <definedName name="_WT" localSheetId="2">#REF!</definedName>
    <definedName name="_WT" localSheetId="8">#REF!</definedName>
    <definedName name="_WT">#REF!</definedName>
    <definedName name="A" localSheetId="8">#REF!</definedName>
    <definedName name="A">#REF!</definedName>
    <definedName name="a\sdasdf" localSheetId="8" hidden="1">{#N/A,#N/A,TRUE,"Cover";#N/A,#N/A,TRUE,"Conts";#N/A,#N/A,TRUE,"VOS";#N/A,#N/A,TRUE,"Warrington";#N/A,#N/A,TRUE,"Widnes"}</definedName>
    <definedName name="a\sdasdf" hidden="1">{#N/A,#N/A,TRUE,"Cover";#N/A,#N/A,TRUE,"Conts";#N/A,#N/A,TRUE,"VOS";#N/A,#N/A,TRUE,"Warrington";#N/A,#N/A,TRUE,"Widnes"}</definedName>
    <definedName name="AAA" localSheetId="8" hidden="1">#REF!</definedName>
    <definedName name="AAA" hidden="1">#REF!</definedName>
    <definedName name="aaaaaaaa" localSheetId="8" hidden="1">{#N/A,#N/A,TRUE,"Cover";#N/A,#N/A,TRUE,"Conts";#N/A,#N/A,TRUE,"VOS";#N/A,#N/A,TRUE,"Warrington";#N/A,#N/A,TRUE,"Widnes"}</definedName>
    <definedName name="aaaaaaaa" hidden="1">{#N/A,#N/A,TRUE,"Cover";#N/A,#N/A,TRUE,"Conts";#N/A,#N/A,TRUE,"VOS";#N/A,#N/A,TRUE,"Warrington";#N/A,#N/A,TRUE,"Widnes"}</definedName>
    <definedName name="ACC" localSheetId="8"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8" hidden="1">#REF!</definedName>
    <definedName name="accomation" hidden="1">#REF!</definedName>
    <definedName name="ACT" localSheetId="2">[7]WorkBreakDown!#REF!</definedName>
    <definedName name="ACT" localSheetId="8">[7]WorkBreakDown!#REF!</definedName>
    <definedName name="ACT">[7]WorkBreakDown!#REF!</definedName>
    <definedName name="aegrgas" localSheetId="8" hidden="1">{#N/A,#N/A,TRUE,"Cover";#N/A,#N/A,TRUE,"Conts";#N/A,#N/A,TRUE,"VOS";#N/A,#N/A,TRUE,"Warrington";#N/A,#N/A,TRUE,"Widnes"}</definedName>
    <definedName name="aegrgas" hidden="1">{#N/A,#N/A,TRUE,"Cover";#N/A,#N/A,TRUE,"Conts";#N/A,#N/A,TRUE,"VOS";#N/A,#N/A,TRUE,"Warrington";#N/A,#N/A,TRUE,"Widnes"}</definedName>
    <definedName name="AERAFG" localSheetId="8" hidden="1">{#N/A,#N/A,TRUE,"Cover";#N/A,#N/A,TRUE,"Conts";#N/A,#N/A,TRUE,"VOS";#N/A,#N/A,TRUE,"Warrington";#N/A,#N/A,TRUE,"Widnes"}</definedName>
    <definedName name="AERAFG" hidden="1">{#N/A,#N/A,TRUE,"Cover";#N/A,#N/A,TRUE,"Conts";#N/A,#N/A,TRUE,"VOS";#N/A,#N/A,TRUE,"Warrington";#N/A,#N/A,TRUE,"Widnes"}</definedName>
    <definedName name="aerte" localSheetId="8" hidden="1">{#N/A,#N/A,TRUE,"Cover";#N/A,#N/A,TRUE,"Conts";#N/A,#N/A,TRUE,"VOS";#N/A,#N/A,TRUE,"Warrington";#N/A,#N/A,TRUE,"Widnes"}</definedName>
    <definedName name="aerte" hidden="1">{#N/A,#N/A,TRUE,"Cover";#N/A,#N/A,TRUE,"Conts";#N/A,#N/A,TRUE,"VOS";#N/A,#N/A,TRUE,"Warrington";#N/A,#N/A,TRUE,"Widnes"}</definedName>
    <definedName name="aertes" localSheetId="8" hidden="1">{#N/A,#N/A,TRUE,"Cover";#N/A,#N/A,TRUE,"Conts";#N/A,#N/A,TRUE,"VOS";#N/A,#N/A,TRUE,"Warrington";#N/A,#N/A,TRUE,"Widnes"}</definedName>
    <definedName name="aertes" hidden="1">{#N/A,#N/A,TRUE,"Cover";#N/A,#N/A,TRUE,"Conts";#N/A,#N/A,TRUE,"VOS";#N/A,#N/A,TRUE,"Warrington";#N/A,#N/A,TRUE,"Widnes"}</definedName>
    <definedName name="aetertryh" localSheetId="8" hidden="1">{#N/A,#N/A,TRUE,"Cover";#N/A,#N/A,TRUE,"Conts";#N/A,#N/A,TRUE,"VOS";#N/A,#N/A,TRUE,"Warrington";#N/A,#N/A,TRUE,"Widnes"}</definedName>
    <definedName name="aetertryh" hidden="1">{#N/A,#N/A,TRUE,"Cover";#N/A,#N/A,TRUE,"Conts";#N/A,#N/A,TRUE,"VOS";#N/A,#N/A,TRUE,"Warrington";#N/A,#N/A,TRUE,"Widnes"}</definedName>
    <definedName name="anvoice1" localSheetId="8" hidden="1">#REF!</definedName>
    <definedName name="anvoice1" hidden="1">#REF!</definedName>
    <definedName name="APPO" localSheetId="8" hidden="1">#REF!</definedName>
    <definedName name="APPO" hidden="1">#REF!</definedName>
    <definedName name="appraisal" localSheetId="8" hidden="1">{#N/A,#N/A,TRUE,"Cover";#N/A,#N/A,TRUE,"Conts";#N/A,#N/A,TRUE,"VOS";#N/A,#N/A,TRUE,"Warrington";#N/A,#N/A,TRUE,"Widnes"}</definedName>
    <definedName name="appraisal" hidden="1">{#N/A,#N/A,TRUE,"Cover";#N/A,#N/A,TRUE,"Conts";#N/A,#N/A,TRUE,"VOS";#N/A,#N/A,TRUE,"Warrington";#N/A,#N/A,TRUE,"Widnes"}</definedName>
    <definedName name="ARUN" localSheetId="8" hidden="1">#REF!</definedName>
    <definedName name="ARUN" hidden="1">#REF!</definedName>
    <definedName name="asdfsa" localSheetId="8" hidden="1">#REF!</definedName>
    <definedName name="asdfsa" hidden="1">#REF!</definedName>
    <definedName name="asgseg" localSheetId="8" hidden="1">{#N/A,#N/A,TRUE,"Cover";#N/A,#N/A,TRUE,"Conts";#N/A,#N/A,TRUE,"VOS";#N/A,#N/A,TRUE,"Warrington";#N/A,#N/A,TRUE,"Widnes"}</definedName>
    <definedName name="asgseg" hidden="1">{#N/A,#N/A,TRUE,"Cover";#N/A,#N/A,TRUE,"Conts";#N/A,#N/A,TRUE,"VOS";#N/A,#N/A,TRUE,"Warrington";#N/A,#N/A,TRUE,"Widnes"}</definedName>
    <definedName name="asrasnrjutu" localSheetId="8" hidden="1">{#N/A,#N/A,TRUE,"Cover";#N/A,#N/A,TRUE,"Conts";#N/A,#N/A,TRUE,"VOS";#N/A,#N/A,TRUE,"Warrington";#N/A,#N/A,TRUE,"Widnes"}</definedName>
    <definedName name="asrasnrjutu" hidden="1">{#N/A,#N/A,TRUE,"Cover";#N/A,#N/A,TRUE,"Conts";#N/A,#N/A,TRUE,"VOS";#N/A,#N/A,TRUE,"Warrington";#N/A,#N/A,TRUE,"Widnes"}</definedName>
    <definedName name="At_risk" localSheetId="8">[8]Assumptions!$B$1</definedName>
    <definedName name="At_risk">[8]Assumptions!$B$1</definedName>
    <definedName name="atrisk_total_net_rent_for_cashflow" localSheetId="8">'[8]@risk rents and incentives'!$W$25:$AL$26</definedName>
    <definedName name="atrisk_total_net_rent_for_cashflow">'[8]@risk rents and incentives'!$W$25:$AL$26</definedName>
    <definedName name="Audit_Category" localSheetId="9">[9]Lookups!#REF!</definedName>
    <definedName name="Audit_Category" localSheetId="18">[9]Lookups!#REF!</definedName>
    <definedName name="Audit_Category" localSheetId="7">[9]Lookups!#REF!</definedName>
    <definedName name="Audit_Category" localSheetId="8">[9]Lookups!#REF!</definedName>
    <definedName name="Audit_Category" localSheetId="6">[9]Lookups!#REF!</definedName>
    <definedName name="Audit_Category">[9]Lookups!#REF!</definedName>
    <definedName name="awt" localSheetId="8" hidden="1">{#N/A,#N/A,TRUE,"Cover";#N/A,#N/A,TRUE,"Conts";#N/A,#N/A,TRUE,"VOS";#N/A,#N/A,TRUE,"Warrington";#N/A,#N/A,TRUE,"Widnes"}</definedName>
    <definedName name="awt" hidden="1">{#N/A,#N/A,TRUE,"Cover";#N/A,#N/A,TRUE,"Conts";#N/A,#N/A,TRUE,"VOS";#N/A,#N/A,TRUE,"Warrington";#N/A,#N/A,TRUE,"Widnes"}</definedName>
    <definedName name="awyawghh" localSheetId="8" hidden="1">{#N/A,#N/A,TRUE,"Cover";#N/A,#N/A,TRUE,"Conts";#N/A,#N/A,TRUE,"VOS";#N/A,#N/A,TRUE,"Warrington";#N/A,#N/A,TRUE,"Widnes"}</definedName>
    <definedName name="awyawghh" hidden="1">{#N/A,#N/A,TRUE,"Cover";#N/A,#N/A,TRUE,"Conts";#N/A,#N/A,TRUE,"VOS";#N/A,#N/A,TRUE,"Warrington";#N/A,#N/A,TRUE,"Widnes"}</definedName>
    <definedName name="BAB_Control" localSheetId="8" hidden="1">{"'TELEPHONE Nos'!$A$1:$D$55"}</definedName>
    <definedName name="BAB_Control" hidden="1">{"'TELEPHONE Nos'!$A$1:$D$55"}</definedName>
    <definedName name="bb" localSheetId="8" hidden="1">{#N/A,#N/A,TRUE,"Cover";#N/A,#N/A,TRUE,"Conts";#N/A,#N/A,TRUE,"VOS";#N/A,#N/A,TRUE,"Warrington";#N/A,#N/A,TRUE,"Widnes"}</definedName>
    <definedName name="bb" hidden="1">{#N/A,#N/A,TRUE,"Cover";#N/A,#N/A,TRUE,"Conts";#N/A,#N/A,TRUE,"VOS";#N/A,#N/A,TRUE,"Warrington";#N/A,#N/A,TRUE,"Widnes"}</definedName>
    <definedName name="bbbbbbbbbb" localSheetId="8" hidden="1">#REF!</definedName>
    <definedName name="bbbbbbbbbb" hidden="1">#REF!</definedName>
    <definedName name="BC">[7]WorkBreakDown!$G$4</definedName>
    <definedName name="BCIS" localSheetId="8" hidden="1">{#N/A,#N/A,TRUE,"Cover";#N/A,#N/A,TRUE,"Conts";#N/A,#N/A,TRUE,"VOS";#N/A,#N/A,TRUE,"Warrington";#N/A,#N/A,TRUE,"Widnes"}</definedName>
    <definedName name="BCIS" hidden="1">{#N/A,#N/A,TRUE,"Cover";#N/A,#N/A,TRUE,"Conts";#N/A,#N/A,TRUE,"VOS";#N/A,#N/A,TRUE,"Warrington";#N/A,#N/A,TRUE,"Widnes"}</definedName>
    <definedName name="BCTemp" localSheetId="8">'[10]BC - Final Templates'!$G$5:$S$182</definedName>
    <definedName name="BCTemp">'[10]BC - Final Templates'!$G$5:$S$182</definedName>
    <definedName name="BQ">[7]WorkBreakDown!$F$4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8">'[11]Build-up'!#REF!</definedName>
    <definedName name="BUILDER_S__PROFIT__AND__ATTENDANCE">'[11]Build-up'!#REF!</definedName>
    <definedName name="BuiltIn_Print_Area___0" localSheetId="8">#REF!</definedName>
    <definedName name="BuiltIn_Print_Area___0">#REF!</definedName>
    <definedName name="car_park_cash_flow" localSheetId="8">'[8]Car park lease'!$A$21:$G$161</definedName>
    <definedName name="car_park_cash_flow">'[8]Car park lease'!$A$21:$G$161</definedName>
    <definedName name="CARGO" localSheetId="8"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8" hidden="1">{#N/A,#N/A,TRUE,"Cover";#N/A,#N/A,TRUE,"Conts";#N/A,#N/A,TRUE,"VOS";#N/A,#N/A,TRUE,"Warrington";#N/A,#N/A,TRUE,"Widnes"}</definedName>
    <definedName name="cashfl" hidden="1">{#N/A,#N/A,TRUE,"Cover";#N/A,#N/A,TRUE,"Conts";#N/A,#N/A,TRUE,"VOS";#N/A,#N/A,TRUE,"Warrington";#N/A,#N/A,TRUE,"Widnes"}</definedName>
    <definedName name="cccccc" localSheetId="8" hidden="1">{#N/A,#N/A,TRUE,"Cover";#N/A,#N/A,TRUE,"Conts";#N/A,#N/A,TRUE,"VOS";#N/A,#N/A,TRUE,"Warrington";#N/A,#N/A,TRUE,"Widnes"}</definedName>
    <definedName name="cccccc" hidden="1">{#N/A,#N/A,TRUE,"Cover";#N/A,#N/A,TRUE,"Conts";#N/A,#N/A,TRUE,"VOS";#N/A,#N/A,TRUE,"Warrington";#N/A,#N/A,TRUE,"Widnes"}</definedName>
    <definedName name="CCR" localSheetId="8" hidden="1">{#N/A,#N/A,TRUE,"Cover";#N/A,#N/A,TRUE,"Conts";#N/A,#N/A,TRUE,"VOS";#N/A,#N/A,TRUE,"Warrington";#N/A,#N/A,TRUE,"Widnes"}</definedName>
    <definedName name="CCR" hidden="1">{#N/A,#N/A,TRUE,"Cover";#N/A,#N/A,TRUE,"Conts";#N/A,#N/A,TRUE,"VOS";#N/A,#N/A,TRUE,"Warrington";#N/A,#N/A,TRUE,"Widnes"}</definedName>
    <definedName name="CEILING__FINISHES">'[11]Build-up'!#REF!</definedName>
    <definedName name="CEMP_Category" localSheetId="2">[9]Lookups!#REF!</definedName>
    <definedName name="CEMP_Category" localSheetId="9">[9]Lookups!#REF!</definedName>
    <definedName name="CEMP_Category" localSheetId="18">[9]Lookups!#REF!</definedName>
    <definedName name="CEMP_Category" localSheetId="7">[9]Lookups!#REF!</definedName>
    <definedName name="CEMP_Category" localSheetId="6">[9]Lookups!#REF!</definedName>
    <definedName name="CEMP_Category">[9]Lookups!#REF!</definedName>
    <definedName name="CESMM3rdDiv">'[12]CESMM3 class'!$F$7:$H$14</definedName>
    <definedName name="Channel_Template" localSheetId="8">'[13]Channel - final template'!$I$2:$V$122</definedName>
    <definedName name="Channel_Template">'[13]Channel - final template'!$I$2:$V$122</definedName>
    <definedName name="ChannelSched">'[14]Sched-Structure IFB'!$C$8:$P$33</definedName>
    <definedName name="chris" localSheetId="8" hidden="1">{#N/A,#N/A,TRUE,"Cover";#N/A,#N/A,TRUE,"Conts";#N/A,#N/A,TRUE,"VOS";#N/A,#N/A,TRUE,"Warrington";#N/A,#N/A,TRUE,"Widnes"}</definedName>
    <definedName name="chris" hidden="1">{#N/A,#N/A,TRUE,"Cover";#N/A,#N/A,TRUE,"Conts";#N/A,#N/A,TRUE,"VOS";#N/A,#N/A,TRUE,"Warrington";#N/A,#N/A,TRUE,"Widnes"}</definedName>
    <definedName name="Comp_ME" localSheetId="8">#REF!</definedName>
    <definedName name="Comp_ME">#REF!</definedName>
    <definedName name="complete" localSheetId="2">#REF!</definedName>
    <definedName name="complete" localSheetId="9">#REF!</definedName>
    <definedName name="complete" localSheetId="18">#REF!</definedName>
    <definedName name="complete" localSheetId="7">#REF!</definedName>
    <definedName name="complete" localSheetId="6">#REF!</definedName>
    <definedName name="complete">#REF!</definedName>
    <definedName name="completion_date" localSheetId="8">[8]Assumptions!$C$46</definedName>
    <definedName name="completion_date">[8]Assumptions!$C$46</definedName>
    <definedName name="CON" localSheetId="8" hidden="1">{#N/A,#N/A,TRUE,"Cover";#N/A,#N/A,TRUE,"Conts";#N/A,#N/A,TRUE,"VOS";#N/A,#N/A,TRUE,"Warrington";#N/A,#N/A,TRUE,"Widnes"}</definedName>
    <definedName name="CON" hidden="1">{#N/A,#N/A,TRUE,"Cover";#N/A,#N/A,TRUE,"Conts";#N/A,#N/A,TRUE,"VOS";#N/A,#N/A,TRUE,"Warrington";#N/A,#N/A,TRUE,"Widnes"}</definedName>
    <definedName name="Conc_01">'[15]Structural Concrete'!$O$7</definedName>
    <definedName name="CONC_06">'[15]Structural Concrete'!$O$107</definedName>
    <definedName name="CONC_09">'[15]Structural Concrete'!$O$167</definedName>
    <definedName name="CONC_11">'[15]Structural Concrete'!$O$205</definedName>
    <definedName name="CONC_16">'[15]Structural Concrete'!$O$316</definedName>
    <definedName name="CONC_23">'[15]Structural Concrete'!$O$455</definedName>
    <definedName name="CONCOURSE" localSheetId="8" hidden="1">{#N/A,#N/A,TRUE,"Cover";#N/A,#N/A,TRUE,"Conts";#N/A,#N/A,TRUE,"VOS";#N/A,#N/A,TRUE,"Warrington";#N/A,#N/A,TRUE,"Widnes"}</definedName>
    <definedName name="CONCOURSE" hidden="1">{#N/A,#N/A,TRUE,"Cover";#N/A,#N/A,TRUE,"Conts";#N/A,#N/A,TRUE,"VOS";#N/A,#N/A,TRUE,"Warrington";#N/A,#N/A,TRUE,"Widnes"}</definedName>
    <definedName name="CulType">'[14]Sched-Structure IFB'!$AD$29:$AI$31</definedName>
    <definedName name="CulvertSched">'[14]Sched-Structure IFB'!$R$8:$AJ$26</definedName>
    <definedName name="CUlvertType">'[14]Sched-Structure IFB'!$AD$29:$AI$35</definedName>
    <definedName name="CulvSched">'[14]Sched-Structure IFB'!$R$8:$AL$26</definedName>
    <definedName name="_xlnm.Database" localSheetId="8">#REF!</definedName>
    <definedName name="_xlnm.Database">#REF!</definedName>
    <definedName name="Date">'[16]Fill this out first...'!$D$14</definedName>
    <definedName name="dd" localSheetId="8" hidden="1">{#N/A,#N/A,TRUE,"Cover";#N/A,#N/A,TRUE,"Conts";#N/A,#N/A,TRUE,"VOS";#N/A,#N/A,TRUE,"Warrington";#N/A,#N/A,TRUE,"Widnes"}</definedName>
    <definedName name="dd" hidden="1">{#N/A,#N/A,TRUE,"Cover";#N/A,#N/A,TRUE,"Conts";#N/A,#N/A,TRUE,"VOS";#N/A,#N/A,TRUE,"Warrington";#N/A,#N/A,TRUE,"Widnes"}</definedName>
    <definedName name="ddddd" localSheetId="8" hidden="1">{#N/A,#N/A,TRUE,"Cover";#N/A,#N/A,TRUE,"Conts";#N/A,#N/A,TRUE,"VOS";#N/A,#N/A,TRUE,"Warrington";#N/A,#N/A,TRUE,"Widnes"}</definedName>
    <definedName name="ddddd" hidden="1">{#N/A,#N/A,TRUE,"Cover";#N/A,#N/A,TRUE,"Conts";#N/A,#N/A,TRUE,"VOS";#N/A,#N/A,TRUE,"Warrington";#N/A,#N/A,TRUE,"Widnes"}</definedName>
    <definedName name="DEPTH" localSheetId="8">#REF!</definedName>
    <definedName name="DEPTH">#REF!</definedName>
    <definedName name="DETAILS" localSheetId="8"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hidden="1">[17]Micro!#REF!</definedName>
    <definedName name="dfffff" localSheetId="8"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8" hidden="1">{#N/A,#N/A,TRUE,"Cover";#N/A,#N/A,TRUE,"Conts";#N/A,#N/A,TRUE,"VOS";#N/A,#N/A,TRUE,"Warrington";#N/A,#N/A,TRUE,"Widnes"}</definedName>
    <definedName name="dfgd" hidden="1">{#N/A,#N/A,TRUE,"Cover";#N/A,#N/A,TRUE,"Conts";#N/A,#N/A,TRUE,"VOS";#N/A,#N/A,TRUE,"Warrington";#N/A,#N/A,TRUE,"Widnes"}</definedName>
    <definedName name="dgfd" localSheetId="8"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8" hidden="1">{#N/A,#N/A,TRUE,"Cover";#N/A,#N/A,TRUE,"Conts";#N/A,#N/A,TRUE,"VOS";#N/A,#N/A,TRUE,"Warrington";#N/A,#N/A,TRUE,"Widnes"}</definedName>
    <definedName name="djjii" hidden="1">{#N/A,#N/A,TRUE,"Cover";#N/A,#N/A,TRUE,"Conts";#N/A,#N/A,TRUE,"VOS";#N/A,#N/A,TRUE,"Warrington";#N/A,#N/A,TRUE,"Widnes"}</definedName>
    <definedName name="DRAINAGE">'[11]Build-up'!#REF!</definedName>
    <definedName name="drytytuyu" localSheetId="8" hidden="1">{#N/A,#N/A,TRUE,"Cover";#N/A,#N/A,TRUE,"Conts";#N/A,#N/A,TRUE,"VOS";#N/A,#N/A,TRUE,"Warrington";#N/A,#N/A,TRUE,"Widnes"}</definedName>
    <definedName name="drytytuyu" hidden="1">{#N/A,#N/A,TRUE,"Cover";#N/A,#N/A,TRUE,"Conts";#N/A,#N/A,TRUE,"VOS";#N/A,#N/A,TRUE,"Warrington";#N/A,#N/A,TRUE,"Widnes"}</definedName>
    <definedName name="dtdry" localSheetId="8" hidden="1">{#N/A,#N/A,TRUE,"Cover";#N/A,#N/A,TRUE,"Conts";#N/A,#N/A,TRUE,"VOS";#N/A,#N/A,TRUE,"Warrington";#N/A,#N/A,TRUE,"Widnes"}</definedName>
    <definedName name="dtdry" hidden="1">{#N/A,#N/A,TRUE,"Cover";#N/A,#N/A,TRUE,"Conts";#N/A,#N/A,TRUE,"VOS";#N/A,#N/A,TRUE,"Warrington";#N/A,#N/A,TRUE,"Widnes"}</definedName>
    <definedName name="dturuthju" localSheetId="8" hidden="1">{#N/A,#N/A,TRUE,"Cover";#N/A,#N/A,TRUE,"Conts";#N/A,#N/A,TRUE,"VOS";#N/A,#N/A,TRUE,"Warrington";#N/A,#N/A,TRUE,"Widnes"}</definedName>
    <definedName name="dturuthju" hidden="1">{#N/A,#N/A,TRUE,"Cover";#N/A,#N/A,TRUE,"Conts";#N/A,#N/A,TRUE,"VOS";#N/A,#N/A,TRUE,"Warrington";#N/A,#N/A,TRUE,"Widnes"}</definedName>
    <definedName name="dueuuiyj" localSheetId="8" hidden="1">{#N/A,#N/A,TRUE,"Cover";#N/A,#N/A,TRUE,"Conts";#N/A,#N/A,TRUE,"VOS";#N/A,#N/A,TRUE,"Warrington";#N/A,#N/A,TRUE,"Widnes"}</definedName>
    <definedName name="dueuuiyj" hidden="1">{#N/A,#N/A,TRUE,"Cover";#N/A,#N/A,TRUE,"Conts";#N/A,#N/A,TRUE,"VOS";#N/A,#N/A,TRUE,"Warrington";#N/A,#N/A,TRUE,"Widnes"}</definedName>
    <definedName name="dvbgf" localSheetId="8"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hidden="1">[2]FitOutConfCentre!#REF!</definedName>
    <definedName name="dydfugfuj" localSheetId="8" hidden="1">{#N/A,#N/A,TRUE,"Cover";#N/A,#N/A,TRUE,"Conts";#N/A,#N/A,TRUE,"VOS";#N/A,#N/A,TRUE,"Warrington";#N/A,#N/A,TRUE,"Widnes"}</definedName>
    <definedName name="dydfugfuj" hidden="1">{#N/A,#N/A,TRUE,"Cover";#N/A,#N/A,TRUE,"Conts";#N/A,#N/A,TRUE,"VOS";#N/A,#N/A,TRUE,"Warrington";#N/A,#N/A,TRUE,"Widnes"}</definedName>
    <definedName name="dyuiuouo" localSheetId="8" hidden="1">{#N/A,#N/A,TRUE,"Cover";#N/A,#N/A,TRUE,"Conts";#N/A,#N/A,TRUE,"VOS";#N/A,#N/A,TRUE,"Warrington";#N/A,#N/A,TRUE,"Widnes"}</definedName>
    <definedName name="dyuiuouo" hidden="1">{#N/A,#N/A,TRUE,"Cover";#N/A,#N/A,TRUE,"Conts";#N/A,#N/A,TRUE,"VOS";#N/A,#N/A,TRUE,"Warrington";#N/A,#N/A,TRUE,"Widnes"}</definedName>
    <definedName name="eagrga" localSheetId="8" hidden="1">{#N/A,#N/A,TRUE,"Cover";#N/A,#N/A,TRUE,"Conts";#N/A,#N/A,TRUE,"VOS";#N/A,#N/A,TRUE,"Warrington";#N/A,#N/A,TRUE,"Widnes"}</definedName>
    <definedName name="eagrga" hidden="1">{#N/A,#N/A,TRUE,"Cover";#N/A,#N/A,TRUE,"Conts";#N/A,#N/A,TRUE,"VOS";#N/A,#N/A,TRUE,"Warrington";#N/A,#N/A,TRUE,"Widnes"}</definedName>
    <definedName name="ee" localSheetId="8" hidden="1">{#N/A,#N/A,TRUE,"Cover";#N/A,#N/A,TRUE,"Conts";#N/A,#N/A,TRUE,"VOS";#N/A,#N/A,TRUE,"Warrington";#N/A,#N/A,TRUE,"Widnes"}</definedName>
    <definedName name="ee" hidden="1">{#N/A,#N/A,TRUE,"Cover";#N/A,#N/A,TRUE,"Conts";#N/A,#N/A,TRUE,"VOS";#N/A,#N/A,TRUE,"Warrington";#N/A,#N/A,TRUE,"Widnes"}</definedName>
    <definedName name="eeeee" localSheetId="8" hidden="1">{#N/A,#N/A,TRUE,"Cover";#N/A,#N/A,TRUE,"Conts";#N/A,#N/A,TRUE,"VOS";#N/A,#N/A,TRUE,"Warrington";#N/A,#N/A,TRUE,"Widnes"}</definedName>
    <definedName name="eeeee" hidden="1">{#N/A,#N/A,TRUE,"Cover";#N/A,#N/A,TRUE,"Conts";#N/A,#N/A,TRUE,"VOS";#N/A,#N/A,TRUE,"Warrington";#N/A,#N/A,TRUE,"Widnes"}</definedName>
    <definedName name="egag" localSheetId="8" hidden="1">{#N/A,#N/A,TRUE,"Cover";#N/A,#N/A,TRUE,"Conts";#N/A,#N/A,TRUE,"VOS";#N/A,#N/A,TRUE,"Warrington";#N/A,#N/A,TRUE,"Widnes"}</definedName>
    <definedName name="egag" hidden="1">{#N/A,#N/A,TRUE,"Cover";#N/A,#N/A,TRUE,"Conts";#N/A,#N/A,TRUE,"VOS";#N/A,#N/A,TRUE,"Warrington";#N/A,#N/A,TRUE,"Widnes"}</definedName>
    <definedName name="ELECTRICAL__INSTALLATIONS">'[11]Build-up'!#REF!</definedName>
    <definedName name="EMP_Category" localSheetId="2">[9]Lookups!#REF!</definedName>
    <definedName name="EMP_Category" localSheetId="9">[9]Lookups!#REF!</definedName>
    <definedName name="EMP_Category" localSheetId="18">[9]Lookups!#REF!</definedName>
    <definedName name="EMP_Category" localSheetId="7">[9]Lookups!#REF!</definedName>
    <definedName name="EMP_Category" localSheetId="6">[9]Lookups!#REF!</definedName>
    <definedName name="EMP_Category">[9]Lookups!#REF!</definedName>
    <definedName name="er" localSheetId="8"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8" hidden="1">{#N/A,#N/A,TRUE,"Cover";#N/A,#N/A,TRUE,"Conts";#N/A,#N/A,TRUE,"VOS";#N/A,#N/A,TRUE,"Warrington";#N/A,#N/A,TRUE,"Widnes"}</definedName>
    <definedName name="ergaghag" hidden="1">{#N/A,#N/A,TRUE,"Cover";#N/A,#N/A,TRUE,"Conts";#N/A,#N/A,TRUE,"VOS";#N/A,#N/A,TRUE,"Warrington";#N/A,#N/A,TRUE,"Widnes"}</definedName>
    <definedName name="ergega" localSheetId="8" hidden="1">{#N/A,#N/A,TRUE,"Cover";#N/A,#N/A,TRUE,"Conts";#N/A,#N/A,TRUE,"VOS";#N/A,#N/A,TRUE,"Warrington";#N/A,#N/A,TRUE,"Widnes"}</definedName>
    <definedName name="ergega" hidden="1">{#N/A,#N/A,TRUE,"Cover";#N/A,#N/A,TRUE,"Conts";#N/A,#N/A,TRUE,"VOS";#N/A,#N/A,TRUE,"Warrington";#N/A,#N/A,TRUE,"Widnes"}</definedName>
    <definedName name="ergtaeg" localSheetId="8" hidden="1">{#N/A,#N/A,TRUE,"Cover";#N/A,#N/A,TRUE,"Conts";#N/A,#N/A,TRUE,"VOS";#N/A,#N/A,TRUE,"Warrington";#N/A,#N/A,TRUE,"Widnes"}</definedName>
    <definedName name="ergtaeg" hidden="1">{#N/A,#N/A,TRUE,"Cover";#N/A,#N/A,TRUE,"Conts";#N/A,#N/A,TRUE,"VOS";#N/A,#N/A,TRUE,"Warrington";#N/A,#N/A,TRUE,"Widnes"}</definedName>
    <definedName name="ersyy" localSheetId="8" hidden="1">{#N/A,#N/A,TRUE,"Cover";#N/A,#N/A,TRUE,"Conts";#N/A,#N/A,TRUE,"VOS";#N/A,#N/A,TRUE,"Warrington";#N/A,#N/A,TRUE,"Widnes"}</definedName>
    <definedName name="ersyy" hidden="1">{#N/A,#N/A,TRUE,"Cover";#N/A,#N/A,TRUE,"Conts";#N/A,#N/A,TRUE,"VOS";#N/A,#N/A,TRUE,"Warrington";#N/A,#N/A,TRUE,"Widnes"}</definedName>
    <definedName name="ertertyry" localSheetId="8" hidden="1">{#N/A,#N/A,TRUE,"Cover";#N/A,#N/A,TRUE,"Conts";#N/A,#N/A,TRUE,"VOS";#N/A,#N/A,TRUE,"Warrington";#N/A,#N/A,TRUE,"Widnes"}</definedName>
    <definedName name="ertertyry" hidden="1">{#N/A,#N/A,TRUE,"Cover";#N/A,#N/A,TRUE,"Conts";#N/A,#N/A,TRUE,"VOS";#N/A,#N/A,TRUE,"Warrington";#N/A,#N/A,TRUE,"Widnes"}</definedName>
    <definedName name="erterydrutru" localSheetId="8" hidden="1">{#N/A,#N/A,TRUE,"Cover";#N/A,#N/A,TRUE,"Conts";#N/A,#N/A,TRUE,"VOS";#N/A,#N/A,TRUE,"Warrington";#N/A,#N/A,TRUE,"Widnes"}</definedName>
    <definedName name="erterydrutru" hidden="1">{#N/A,#N/A,TRUE,"Cover";#N/A,#N/A,TRUE,"Conts";#N/A,#N/A,TRUE,"VOS";#N/A,#N/A,TRUE,"Warrington";#N/A,#N/A,TRUE,"Widnes"}</definedName>
    <definedName name="erteysry" localSheetId="8" hidden="1">{#N/A,#N/A,TRUE,"Cover";#N/A,#N/A,TRUE,"Conts";#N/A,#N/A,TRUE,"VOS";#N/A,#N/A,TRUE,"Warrington";#N/A,#N/A,TRUE,"Widnes"}</definedName>
    <definedName name="erteysry" hidden="1">{#N/A,#N/A,TRUE,"Cover";#N/A,#N/A,TRUE,"Conts";#N/A,#N/A,TRUE,"VOS";#N/A,#N/A,TRUE,"Warrington";#N/A,#N/A,TRUE,"Widnes"}</definedName>
    <definedName name="eryr" localSheetId="8" hidden="1">{#N/A,#N/A,TRUE,"Cover";#N/A,#N/A,TRUE,"Conts";#N/A,#N/A,TRUE,"VOS";#N/A,#N/A,TRUE,"Warrington";#N/A,#N/A,TRUE,"Widnes"}</definedName>
    <definedName name="eryr" hidden="1">{#N/A,#N/A,TRUE,"Cover";#N/A,#N/A,TRUE,"Conts";#N/A,#N/A,TRUE,"VOS";#N/A,#N/A,TRUE,"Warrington";#N/A,#N/A,TRUE,"Widnes"}</definedName>
    <definedName name="eryrutru" localSheetId="8" hidden="1">{#N/A,#N/A,TRUE,"Cover";#N/A,#N/A,TRUE,"Conts";#N/A,#N/A,TRUE,"VOS";#N/A,#N/A,TRUE,"Warrington";#N/A,#N/A,TRUE,"Widnes"}</definedName>
    <definedName name="eryrutru" hidden="1">{#N/A,#N/A,TRUE,"Cover";#N/A,#N/A,TRUE,"Conts";#N/A,#N/A,TRUE,"VOS";#N/A,#N/A,TRUE,"Warrington";#N/A,#N/A,TRUE,"Widnes"}</definedName>
    <definedName name="erytrh" localSheetId="8" hidden="1">{#N/A,#N/A,TRUE,"Cover";#N/A,#N/A,TRUE,"Conts";#N/A,#N/A,TRUE,"VOS";#N/A,#N/A,TRUE,"Warrington";#N/A,#N/A,TRUE,"Widnes"}</definedName>
    <definedName name="erytrh" hidden="1">{#N/A,#N/A,TRUE,"Cover";#N/A,#N/A,TRUE,"Conts";#N/A,#N/A,TRUE,"VOS";#N/A,#N/A,TRUE,"Warrington";#N/A,#N/A,TRUE,"Widnes"}</definedName>
    <definedName name="erytuui" localSheetId="8" hidden="1">{#N/A,#N/A,TRUE,"Cover";#N/A,#N/A,TRUE,"Conts";#N/A,#N/A,TRUE,"VOS";#N/A,#N/A,TRUE,"Warrington";#N/A,#N/A,TRUE,"Widnes"}</definedName>
    <definedName name="erytuui" hidden="1">{#N/A,#N/A,TRUE,"Cover";#N/A,#N/A,TRUE,"Conts";#N/A,#N/A,TRUE,"VOS";#N/A,#N/A,TRUE,"Warrington";#N/A,#N/A,TRUE,"Widnes"}</definedName>
    <definedName name="eryytrysy" localSheetId="8" hidden="1">{#N/A,#N/A,TRUE,"Cover";#N/A,#N/A,TRUE,"Conts";#N/A,#N/A,TRUE,"VOS";#N/A,#N/A,TRUE,"Warrington";#N/A,#N/A,TRUE,"Widnes"}</definedName>
    <definedName name="eryytrysy" hidden="1">{#N/A,#N/A,TRUE,"Cover";#N/A,#N/A,TRUE,"Conts";#N/A,#N/A,TRUE,"VOS";#N/A,#N/A,TRUE,"Warrington";#N/A,#N/A,TRUE,"Widnes"}</definedName>
    <definedName name="estetystry" localSheetId="8" hidden="1">{#N/A,#N/A,TRUE,"Cover";#N/A,#N/A,TRUE,"Conts";#N/A,#N/A,TRUE,"VOS";#N/A,#N/A,TRUE,"Warrington";#N/A,#N/A,TRUE,"Widnes"}</definedName>
    <definedName name="estetystry" hidden="1">{#N/A,#N/A,TRUE,"Cover";#N/A,#N/A,TRUE,"Conts";#N/A,#N/A,TRUE,"VOS";#N/A,#N/A,TRUE,"Warrington";#N/A,#N/A,TRUE,"Widnes"}</definedName>
    <definedName name="estimateb" localSheetId="8" hidden="1">{#N/A,#N/A,TRUE,"Cover";#N/A,#N/A,TRUE,"Conts";#N/A,#N/A,TRUE,"VOS";#N/A,#N/A,TRUE,"Warrington";#N/A,#N/A,TRUE,"Widnes"}</definedName>
    <definedName name="estimateb" hidden="1">{#N/A,#N/A,TRUE,"Cover";#N/A,#N/A,TRUE,"Conts";#N/A,#N/A,TRUE,"VOS";#N/A,#N/A,TRUE,"Warrington";#N/A,#N/A,TRUE,"Widnes"}</definedName>
    <definedName name="etertyr" localSheetId="8" hidden="1">{#N/A,#N/A,TRUE,"Cover";#N/A,#N/A,TRUE,"Conts";#N/A,#N/A,TRUE,"VOS";#N/A,#N/A,TRUE,"Warrington";#N/A,#N/A,TRUE,"Widnes"}</definedName>
    <definedName name="etertyr" hidden="1">{#N/A,#N/A,TRUE,"Cover";#N/A,#N/A,TRUE,"Conts";#N/A,#N/A,TRUE,"VOS";#N/A,#N/A,TRUE,"Warrington";#N/A,#N/A,TRUE,"Widnes"}</definedName>
    <definedName name="etetert" localSheetId="8" hidden="1">{#N/A,#N/A,TRUE,"Cover";#N/A,#N/A,TRUE,"Conts";#N/A,#N/A,TRUE,"VOS";#N/A,#N/A,TRUE,"Warrington";#N/A,#N/A,TRUE,"Widnes"}</definedName>
    <definedName name="etetert" hidden="1">{#N/A,#N/A,TRUE,"Cover";#N/A,#N/A,TRUE,"Conts";#N/A,#N/A,TRUE,"VOS";#N/A,#N/A,TRUE,"Warrington";#N/A,#N/A,TRUE,"Widnes"}</definedName>
    <definedName name="etr6str7tuiuo" localSheetId="8" hidden="1">{#N/A,#N/A,TRUE,"Cover";#N/A,#N/A,TRUE,"Conts";#N/A,#N/A,TRUE,"VOS";#N/A,#N/A,TRUE,"Warrington";#N/A,#N/A,TRUE,"Widnes"}</definedName>
    <definedName name="etr6str7tuiuo" hidden="1">{#N/A,#N/A,TRUE,"Cover";#N/A,#N/A,TRUE,"Conts";#N/A,#N/A,TRUE,"VOS";#N/A,#N/A,TRUE,"Warrington";#N/A,#N/A,TRUE,"Widnes"}</definedName>
    <definedName name="etretyer" localSheetId="8" hidden="1">{#N/A,#N/A,TRUE,"Cover";#N/A,#N/A,TRUE,"Conts";#N/A,#N/A,TRUE,"VOS";#N/A,#N/A,TRUE,"Warrington";#N/A,#N/A,TRUE,"Widnes"}</definedName>
    <definedName name="etretyer" hidden="1">{#N/A,#N/A,TRUE,"Cover";#N/A,#N/A,TRUE,"Conts";#N/A,#N/A,TRUE,"VOS";#N/A,#N/A,TRUE,"Warrington";#N/A,#N/A,TRUE,"Widnes"}</definedName>
    <definedName name="etyegf" localSheetId="8" hidden="1">{#N/A,#N/A,TRUE,"Cover";#N/A,#N/A,TRUE,"Conts";#N/A,#N/A,TRUE,"VOS";#N/A,#N/A,TRUE,"Warrington";#N/A,#N/A,TRUE,"Widnes"}</definedName>
    <definedName name="etyegf" hidden="1">{#N/A,#N/A,TRUE,"Cover";#N/A,#N/A,TRUE,"Conts";#N/A,#N/A,TRUE,"VOS";#N/A,#N/A,TRUE,"Warrington";#N/A,#N/A,TRUE,"Widnes"}</definedName>
    <definedName name="etyytr" localSheetId="8" hidden="1">{#N/A,#N/A,TRUE,"Cover";#N/A,#N/A,TRUE,"Conts";#N/A,#N/A,TRUE,"VOS";#N/A,#N/A,TRUE,"Warrington";#N/A,#N/A,TRUE,"Widnes"}</definedName>
    <definedName name="etyytr" hidden="1">{#N/A,#N/A,TRUE,"Cover";#N/A,#N/A,TRUE,"Conts";#N/A,#N/A,TRUE,"VOS";#N/A,#N/A,TRUE,"Warrington";#N/A,#N/A,TRUE,"Widnes"}</definedName>
    <definedName name="ewateryryxyz" localSheetId="8" hidden="1">{#N/A,#N/A,TRUE,"Cover";#N/A,#N/A,TRUE,"Conts";#N/A,#N/A,TRUE,"VOS";#N/A,#N/A,TRUE,"Warrington";#N/A,#N/A,TRUE,"Widnes"}</definedName>
    <definedName name="ewateryryxyz" hidden="1">{#N/A,#N/A,TRUE,"Cover";#N/A,#N/A,TRUE,"Conts";#N/A,#N/A,TRUE,"VOS";#N/A,#N/A,TRUE,"Warrington";#N/A,#N/A,TRUE,"Widnes"}</definedName>
    <definedName name="ewt" localSheetId="8" hidden="1">{#N/A,#N/A,TRUE,"Cover";#N/A,#N/A,TRUE,"Conts";#N/A,#N/A,TRUE,"VOS";#N/A,#N/A,TRUE,"Warrington";#N/A,#N/A,TRUE,"Widnes"}</definedName>
    <definedName name="ewt" hidden="1">{#N/A,#N/A,TRUE,"Cover";#N/A,#N/A,TRUE,"Conts";#N/A,#N/A,TRUE,"VOS";#N/A,#N/A,TRUE,"Warrington";#N/A,#N/A,TRUE,"Widnes"}</definedName>
    <definedName name="ewtateryry" localSheetId="8" hidden="1">{#N/A,#N/A,TRUE,"Cover";#N/A,#N/A,TRUE,"Conts";#N/A,#N/A,TRUE,"VOS";#N/A,#N/A,TRUE,"Warrington";#N/A,#N/A,TRUE,"Widnes"}</definedName>
    <definedName name="ewtateryry" hidden="1">{#N/A,#N/A,TRUE,"Cover";#N/A,#N/A,TRUE,"Conts";#N/A,#N/A,TRUE,"VOS";#N/A,#N/A,TRUE,"Warrington";#N/A,#N/A,TRUE,"Widnes"}</definedName>
    <definedName name="Exclusions">[18]Summary!$A$1:$B$43</definedName>
    <definedName name="EXTERNAL__SERVICES" localSheetId="8">'[11]Build-up'!#REF!</definedName>
    <definedName name="EXTERNAL__SERVICES">'[11]Build-up'!#REF!</definedName>
    <definedName name="EXTERNAL__WALLS" localSheetId="8">'[11]Build-up'!#REF!</definedName>
    <definedName name="EXTERNAL__WALLS">'[11]Build-up'!#REF!</definedName>
    <definedName name="eyy" localSheetId="8" hidden="1">{#N/A,#N/A,TRUE,"Cover";#N/A,#N/A,TRUE,"Conts";#N/A,#N/A,TRUE,"VOS";#N/A,#N/A,TRUE,"Warrington";#N/A,#N/A,TRUE,"Widnes"}</definedName>
    <definedName name="eyy" hidden="1">{#N/A,#N/A,TRUE,"Cover";#N/A,#N/A,TRUE,"Conts";#N/A,#N/A,TRUE,"VOS";#N/A,#N/A,TRUE,"Warrington";#N/A,#N/A,TRUE,"Widnes"}</definedName>
    <definedName name="fdff" localSheetId="8"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8" hidden="1">{#N/A,#N/A,TRUE,"Cover";#N/A,#N/A,TRUE,"Conts";#N/A,#N/A,TRUE,"VOS";#N/A,#N/A,TRUE,"Warrington";#N/A,#N/A,TRUE,"Widnes"}</definedName>
    <definedName name="Fees.1" hidden="1">{#N/A,#N/A,TRUE,"Cover";#N/A,#N/A,TRUE,"Conts";#N/A,#N/A,TRUE,"VOS";#N/A,#N/A,TRUE,"Warrington";#N/A,#N/A,TRUE,"Widnes"}</definedName>
    <definedName name="fg" localSheetId="8" hidden="1">{#N/A,#N/A,TRUE,"Cover";#N/A,#N/A,TRUE,"Conts";#N/A,#N/A,TRUE,"VOS";#N/A,#N/A,TRUE,"Warrington";#N/A,#N/A,TRUE,"Widnes"}</definedName>
    <definedName name="fg" hidden="1">{#N/A,#N/A,TRUE,"Cover";#N/A,#N/A,TRUE,"Conts";#N/A,#N/A,TRUE,"VOS";#N/A,#N/A,TRUE,"Warrington";#N/A,#N/A,TRUE,"Widnes"}</definedName>
    <definedName name="fgdfg" localSheetId="8"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8"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8"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8" hidden="1">{#N/A,#N/A,TRUE,"Cover";#N/A,#N/A,TRUE,"Conts";#N/A,#N/A,TRUE,"VOS";#N/A,#N/A,TRUE,"Warrington";#N/A,#N/A,TRUE,"Widnes"}</definedName>
    <definedName name="fgjjjkyg" hidden="1">{#N/A,#N/A,TRUE,"Cover";#N/A,#N/A,TRUE,"Conts";#N/A,#N/A,TRUE,"VOS";#N/A,#N/A,TRUE,"Warrington";#N/A,#N/A,TRUE,"Widnes"}</definedName>
    <definedName name="fhgujguthi" localSheetId="8" hidden="1">{#N/A,#N/A,TRUE,"Cover";#N/A,#N/A,TRUE,"Conts";#N/A,#N/A,TRUE,"VOS";#N/A,#N/A,TRUE,"Warrington";#N/A,#N/A,TRUE,"Widnes"}</definedName>
    <definedName name="fhgujguthi" hidden="1">{#N/A,#N/A,TRUE,"Cover";#N/A,#N/A,TRUE,"Conts";#N/A,#N/A,TRUE,"VOS";#N/A,#N/A,TRUE,"Warrington";#N/A,#N/A,TRUE,"Widnes"}</definedName>
    <definedName name="fhjsjs" localSheetId="8" hidden="1">{#N/A,#N/A,TRUE,"Cover";#N/A,#N/A,TRUE,"Conts";#N/A,#N/A,TRUE,"VOS";#N/A,#N/A,TRUE,"Warrington";#N/A,#N/A,TRUE,"Widnes"}</definedName>
    <definedName name="fhjsjs" hidden="1">{#N/A,#N/A,TRUE,"Cover";#N/A,#N/A,TRUE,"Conts";#N/A,#N/A,TRUE,"VOS";#N/A,#N/A,TRUE,"Warrington";#N/A,#N/A,TRUE,"Widnes"}</definedName>
    <definedName name="fkfkvhikkhju" localSheetId="8" hidden="1">{#N/A,#N/A,TRUE,"Cover";#N/A,#N/A,TRUE,"Conts";#N/A,#N/A,TRUE,"VOS";#N/A,#N/A,TRUE,"Warrington";#N/A,#N/A,TRUE,"Widnes"}</definedName>
    <definedName name="fkfkvhikkhju" hidden="1">{#N/A,#N/A,TRUE,"Cover";#N/A,#N/A,TRUE,"Conts";#N/A,#N/A,TRUE,"VOS";#N/A,#N/A,TRUE,"Warrington";#N/A,#N/A,TRUE,"Widnes"}</definedName>
    <definedName name="FLOOR__FINISHES">'[11]Build-up'!#REF!</definedName>
    <definedName name="FRAME">'[11]Build-up'!#REF!</definedName>
    <definedName name="frjj" localSheetId="8" hidden="1">{#N/A,#N/A,TRUE,"Cover";#N/A,#N/A,TRUE,"Conts";#N/A,#N/A,TRUE,"VOS";#N/A,#N/A,TRUE,"Warrington";#N/A,#N/A,TRUE,"Widnes"}</definedName>
    <definedName name="frjj" hidden="1">{#N/A,#N/A,TRUE,"Cover";#N/A,#N/A,TRUE,"Conts";#N/A,#N/A,TRUE,"VOS";#N/A,#N/A,TRUE,"Warrington";#N/A,#N/A,TRUE,"Widnes"}</definedName>
    <definedName name="gaeg" localSheetId="8" hidden="1">{#N/A,#N/A,TRUE,"Cover";#N/A,#N/A,TRUE,"Conts";#N/A,#N/A,TRUE,"VOS";#N/A,#N/A,TRUE,"Warrington";#N/A,#N/A,TRUE,"Widnes"}</definedName>
    <definedName name="gaeg" hidden="1">{#N/A,#N/A,TRUE,"Cover";#N/A,#N/A,TRUE,"Conts";#N/A,#N/A,TRUE,"VOS";#N/A,#N/A,TRUE,"Warrington";#N/A,#N/A,TRUE,"Widnes"}</definedName>
    <definedName name="gaegg" localSheetId="8" hidden="1">{#N/A,#N/A,TRUE,"Cover";#N/A,#N/A,TRUE,"Conts";#N/A,#N/A,TRUE,"VOS";#N/A,#N/A,TRUE,"Warrington";#N/A,#N/A,TRUE,"Widnes"}</definedName>
    <definedName name="gaegg" hidden="1">{#N/A,#N/A,TRUE,"Cover";#N/A,#N/A,TRUE,"Conts";#N/A,#N/A,TRUE,"VOS";#N/A,#N/A,TRUE,"Warrington";#N/A,#N/A,TRUE,"Widnes"}</definedName>
    <definedName name="geag" localSheetId="8" hidden="1">{#N/A,#N/A,TRUE,"Cover";#N/A,#N/A,TRUE,"Conts";#N/A,#N/A,TRUE,"VOS";#N/A,#N/A,TRUE,"Warrington";#N/A,#N/A,TRUE,"Widnes"}</definedName>
    <definedName name="geag" hidden="1">{#N/A,#N/A,TRUE,"Cover";#N/A,#N/A,TRUE,"Conts";#N/A,#N/A,TRUE,"VOS";#N/A,#N/A,TRUE,"Warrington";#N/A,#N/A,TRUE,"Widnes"}</definedName>
    <definedName name="gerger" localSheetId="8" hidden="1">{#N/A,#N/A,TRUE,"Cover";#N/A,#N/A,TRUE,"Conts";#N/A,#N/A,TRUE,"VOS";#N/A,#N/A,TRUE,"Warrington";#N/A,#N/A,TRUE,"Widnes"}</definedName>
    <definedName name="gerger" hidden="1">{#N/A,#N/A,TRUE,"Cover";#N/A,#N/A,TRUE,"Conts";#N/A,#N/A,TRUE,"VOS";#N/A,#N/A,TRUE,"Warrington";#N/A,#N/A,TRUE,"Widnes"}</definedName>
    <definedName name="gf" localSheetId="8" hidden="1">{#N/A,#N/A,TRUE,"Cover";#N/A,#N/A,TRUE,"Conts";#N/A,#N/A,TRUE,"VOS";#N/A,#N/A,TRUE,"Warrington";#N/A,#N/A,TRUE,"Widnes"}</definedName>
    <definedName name="gf" hidden="1">{#N/A,#N/A,TRUE,"Cover";#N/A,#N/A,TRUE,"Conts";#N/A,#N/A,TRUE,"VOS";#N/A,#N/A,TRUE,"Warrington";#N/A,#N/A,TRUE,"Widnes"}</definedName>
    <definedName name="gfdgfdg" localSheetId="8"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8"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'[19]GEN PROG'!$A$1:$P$27</definedName>
    <definedName name="ggdrgdfhyyj" localSheetId="8" hidden="1">{#N/A,#N/A,TRUE,"Cover";#N/A,#N/A,TRUE,"Conts";#N/A,#N/A,TRUE,"VOS";#N/A,#N/A,TRUE,"Warrington";#N/A,#N/A,TRUE,"Widnes"}</definedName>
    <definedName name="ggdrgdfhyyj" hidden="1">{#N/A,#N/A,TRUE,"Cover";#N/A,#N/A,TRUE,"Conts";#N/A,#N/A,TRUE,"VOS";#N/A,#N/A,TRUE,"Warrington";#N/A,#N/A,TRUE,"Widnes"}</definedName>
    <definedName name="ggg" localSheetId="8" hidden="1">#REF!</definedName>
    <definedName name="ggg" hidden="1">#REF!</definedName>
    <definedName name="gggg" localSheetId="8"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8"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8" hidden="1">{#N/A,#N/A,TRUE,"Cover";#N/A,#N/A,TRUE,"Conts";#N/A,#N/A,TRUE,"VOS";#N/A,#N/A,TRUE,"Warrington";#N/A,#N/A,TRUE,"Widnes"}</definedName>
    <definedName name="ghsdhth" hidden="1">{#N/A,#N/A,TRUE,"Cover";#N/A,#N/A,TRUE,"Conts";#N/A,#N/A,TRUE,"VOS";#N/A,#N/A,TRUE,"Warrington";#N/A,#N/A,TRUE,"Widnes"}</definedName>
    <definedName name="ghsg" localSheetId="8" hidden="1">{#N/A,#N/A,TRUE,"Cover";#N/A,#N/A,TRUE,"Conts";#N/A,#N/A,TRUE,"VOS";#N/A,#N/A,TRUE,"Warrington";#N/A,#N/A,TRUE,"Widnes"}</definedName>
    <definedName name="ghsg" hidden="1">{#N/A,#N/A,TRUE,"Cover";#N/A,#N/A,TRUE,"Conts";#N/A,#N/A,TRUE,"VOS";#N/A,#N/A,TRUE,"Warrington";#N/A,#N/A,TRUE,"Widnes"}</definedName>
    <definedName name="gjahgkj" localSheetId="8" hidden="1">{#N/A,#N/A,TRUE,"Cover";#N/A,#N/A,TRUE,"Conts";#N/A,#N/A,TRUE,"VOS";#N/A,#N/A,TRUE,"Warrington";#N/A,#N/A,TRUE,"Widnes"}</definedName>
    <definedName name="gjahgkj" hidden="1">{#N/A,#N/A,TRUE,"Cover";#N/A,#N/A,TRUE,"Conts";#N/A,#N/A,TRUE,"VOS";#N/A,#N/A,TRUE,"Warrington";#N/A,#N/A,TRUE,"Widnes"}</definedName>
    <definedName name="gjkkl" localSheetId="8" hidden="1">{#N/A,#N/A,TRUE,"Cover";#N/A,#N/A,TRUE,"Conts";#N/A,#N/A,TRUE,"VOS";#N/A,#N/A,TRUE,"Warrington";#N/A,#N/A,TRUE,"Widnes"}</definedName>
    <definedName name="gjkkl" hidden="1">{#N/A,#N/A,TRUE,"Cover";#N/A,#N/A,TRUE,"Conts";#N/A,#N/A,TRUE,"VOS";#N/A,#N/A,TRUE,"Warrington";#N/A,#N/A,TRUE,"Widnes"}</definedName>
    <definedName name="gtrghr" localSheetId="8" hidden="1">{#N/A,#N/A,TRUE,"Cover";#N/A,#N/A,TRUE,"Conts";#N/A,#N/A,TRUE,"VOS";#N/A,#N/A,TRUE,"Warrington";#N/A,#N/A,TRUE,"Widnes"}</definedName>
    <definedName name="gtrghr" hidden="1">{#N/A,#N/A,TRUE,"Cover";#N/A,#N/A,TRUE,"Conts";#N/A,#N/A,TRUE,"VOS";#N/A,#N/A,TRUE,"Warrington";#N/A,#N/A,TRUE,"Widnes"}</definedName>
    <definedName name="gwgtergyr" localSheetId="8" hidden="1">{#N/A,#N/A,TRUE,"Cover";#N/A,#N/A,TRUE,"Conts";#N/A,#N/A,TRUE,"VOS";#N/A,#N/A,TRUE,"Warrington";#N/A,#N/A,TRUE,"Widnes"}</definedName>
    <definedName name="gwgtergyr" hidden="1">{#N/A,#N/A,TRUE,"Cover";#N/A,#N/A,TRUE,"Conts";#N/A,#N/A,TRUE,"VOS";#N/A,#N/A,TRUE,"Warrington";#N/A,#N/A,TRUE,"Widnes"}</definedName>
    <definedName name="hfhgf" localSheetId="8" hidden="1">{#N/A,#N/A,TRUE,"Cover";#N/A,#N/A,TRUE,"Conts";#N/A,#N/A,TRUE,"VOS";#N/A,#N/A,TRUE,"Warrington";#N/A,#N/A,TRUE,"Widnes"}</definedName>
    <definedName name="hfhgf" hidden="1">{#N/A,#N/A,TRUE,"Cover";#N/A,#N/A,TRUE,"Conts";#N/A,#N/A,TRUE,"VOS";#N/A,#N/A,TRUE,"Warrington";#N/A,#N/A,TRUE,"Widnes"}</definedName>
    <definedName name="hgkhkg" localSheetId="8" hidden="1">{#N/A,#N/A,TRUE,"Cover";#N/A,#N/A,TRUE,"Conts";#N/A,#N/A,TRUE,"VOS";#N/A,#N/A,TRUE,"Warrington";#N/A,#N/A,TRUE,"Widnes"}</definedName>
    <definedName name="hgkhkg" hidden="1">{#N/A,#N/A,TRUE,"Cover";#N/A,#N/A,TRUE,"Conts";#N/A,#N/A,TRUE,"VOS";#N/A,#N/A,TRUE,"Warrington";#N/A,#N/A,TRUE,"Widnes"}</definedName>
    <definedName name="hjdj" localSheetId="8" hidden="1">{#N/A,#N/A,TRUE,"Cover";#N/A,#N/A,TRUE,"Conts";#N/A,#N/A,TRUE,"VOS";#N/A,#N/A,TRUE,"Warrington";#N/A,#N/A,TRUE,"Widnes"}</definedName>
    <definedName name="hjdj" hidden="1">{#N/A,#N/A,TRUE,"Cover";#N/A,#N/A,TRUE,"Conts";#N/A,#N/A,TRUE,"VOS";#N/A,#N/A,TRUE,"Warrington";#N/A,#N/A,TRUE,"Widnes"}</definedName>
    <definedName name="HOME" localSheetId="8">#REF!</definedName>
    <definedName name="HOME">#REF!</definedName>
    <definedName name="HPTAL" localSheetId="8" hidden="1">#REF!</definedName>
    <definedName name="HPTAL" hidden="1">#REF!</definedName>
    <definedName name="hshjy" localSheetId="8" hidden="1">{#N/A,#N/A,TRUE,"Cover";#N/A,#N/A,TRUE,"Conts";#N/A,#N/A,TRUE,"VOS";#N/A,#N/A,TRUE,"Warrington";#N/A,#N/A,TRUE,"Widnes"}</definedName>
    <definedName name="hshjy" hidden="1">{#N/A,#N/A,TRUE,"Cover";#N/A,#N/A,TRUE,"Conts";#N/A,#N/A,TRUE,"VOS";#N/A,#N/A,TRUE,"Warrington";#N/A,#N/A,TRUE,"Widnes"}</definedName>
    <definedName name="hshxdht" localSheetId="8" hidden="1">{#N/A,#N/A,TRUE,"Cover";#N/A,#N/A,TRUE,"Conts";#N/A,#N/A,TRUE,"VOS";#N/A,#N/A,TRUE,"Warrington";#N/A,#N/A,TRUE,"Widnes"}</definedName>
    <definedName name="hshxdht" hidden="1">{#N/A,#N/A,TRUE,"Cover";#N/A,#N/A,TRUE,"Conts";#N/A,#N/A,TRUE,"VOS";#N/A,#N/A,TRUE,"Warrington";#N/A,#N/A,TRUE,"Widnes"}</definedName>
    <definedName name="hsyhjtyhj" localSheetId="8"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8"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8" hidden="1">{#N/A,#N/A,TRUE,"Cover";#N/A,#N/A,TRUE,"Conts";#N/A,#N/A,TRUE,"VOS";#N/A,#N/A,TRUE,"Warrington";#N/A,#N/A,TRUE,"Widnes"}</definedName>
    <definedName name="htrhrsth" hidden="1">{#N/A,#N/A,TRUE,"Cover";#N/A,#N/A,TRUE,"Conts";#N/A,#N/A,TRUE,"VOS";#N/A,#N/A,TRUE,"Warrington";#N/A,#N/A,TRUE,"Widnes"}</definedName>
    <definedName name="hutgfru" localSheetId="8" hidden="1">{#N/A,#N/A,TRUE,"Cover";#N/A,#N/A,TRUE,"Conts";#N/A,#N/A,TRUE,"VOS";#N/A,#N/A,TRUE,"Warrington";#N/A,#N/A,TRUE,"Widnes"}</definedName>
    <definedName name="hutgfru" hidden="1">{#N/A,#N/A,TRUE,"Cover";#N/A,#N/A,TRUE,"Conts";#N/A,#N/A,TRUE,"VOS";#N/A,#N/A,TRUE,"Warrington";#N/A,#N/A,TRUE,"Widnes"}</definedName>
    <definedName name="i8uiuyi" localSheetId="8" hidden="1">{#N/A,#N/A,TRUE,"Cover";#N/A,#N/A,TRUE,"Conts";#N/A,#N/A,TRUE,"VOS";#N/A,#N/A,TRUE,"Warrington";#N/A,#N/A,TRUE,"Widnes"}</definedName>
    <definedName name="i8uiuyi" hidden="1">{#N/A,#N/A,TRUE,"Cover";#N/A,#N/A,TRUE,"Conts";#N/A,#N/A,TRUE,"VOS";#N/A,#N/A,TRUE,"Warrington";#N/A,#N/A,TRUE,"Widnes"}</definedName>
    <definedName name="ihg" localSheetId="8" hidden="1">{#N/A,#N/A,TRUE,"Cover";#N/A,#N/A,TRUE,"Conts";#N/A,#N/A,TRUE,"VOS";#N/A,#N/A,TRUE,"Warrington";#N/A,#N/A,TRUE,"Widnes"}</definedName>
    <definedName name="ihg" hidden="1">{#N/A,#N/A,TRUE,"Cover";#N/A,#N/A,TRUE,"Conts";#N/A,#N/A,TRUE,"VOS";#N/A,#N/A,TRUE,"Warrington";#N/A,#N/A,TRUE,"Widnes"}</definedName>
    <definedName name="iho" localSheetId="8" hidden="1">{#N/A,#N/A,TRUE,"Cover";#N/A,#N/A,TRUE,"Conts";#N/A,#N/A,TRUE,"VOS";#N/A,#N/A,TRUE,"Warrington";#N/A,#N/A,TRUE,"Widnes"}</definedName>
    <definedName name="iho" hidden="1">{#N/A,#N/A,TRUE,"Cover";#N/A,#N/A,TRUE,"Conts";#N/A,#N/A,TRUE,"VOS";#N/A,#N/A,TRUE,"Warrington";#N/A,#N/A,TRUE,"Widnes"}</definedName>
    <definedName name="Incident_Tier" localSheetId="2">[9]Lookups!#REF!</definedName>
    <definedName name="Incident_Tier" localSheetId="9">[9]Lookups!#REF!</definedName>
    <definedName name="Incident_Tier" localSheetId="18">[9]Lookups!#REF!</definedName>
    <definedName name="Incident_Tier" localSheetId="6">[9]Lookups!#REF!</definedName>
    <definedName name="Incident_Tier">[9]Lookups!#REF!</definedName>
    <definedName name="Incident_Type" localSheetId="9">[9]Lookups!#REF!</definedName>
    <definedName name="Incident_Type" localSheetId="18">[9]Lookups!#REF!</definedName>
    <definedName name="Incident_Type" localSheetId="6">[9]Lookups!#REF!</definedName>
    <definedName name="Incident_Type">[9]Lookups!#REF!</definedName>
    <definedName name="Inside_Dia__ID" localSheetId="8">'[20]Pipe Schedule'!$C$7:$E$15</definedName>
    <definedName name="Inside_Dia__ID">'[20]Pipe Schedule'!$C$7:$E$15</definedName>
    <definedName name="Interior" localSheetId="8">#REF!</definedName>
    <definedName name="Interior">#REF!</definedName>
    <definedName name="INTERNAL__WALLS__AND__PARTITIONS" localSheetId="8">'[11]Build-up'!#REF!</definedName>
    <definedName name="INTERNAL__WALLS__AND__PARTITIONS">'[11]Build-up'!#REF!</definedName>
    <definedName name="INVOICE2" localSheetId="8" hidden="1">#REF!</definedName>
    <definedName name="INVOICE2" hidden="1">#REF!</definedName>
    <definedName name="io" localSheetId="8" hidden="1">{#N/A,#N/A,TRUE,"Cover";#N/A,#N/A,TRUE,"Conts";#N/A,#N/A,TRUE,"VOS";#N/A,#N/A,TRUE,"Warrington";#N/A,#N/A,TRUE,"Widnes"}</definedName>
    <definedName name="io" hidden="1">{#N/A,#N/A,TRUE,"Cover";#N/A,#N/A,TRUE,"Conts";#N/A,#N/A,TRUE,"VOS";#N/A,#N/A,TRUE,"Warrington";#N/A,#N/A,TRUE,"Widnes"}</definedName>
    <definedName name="io8yuou8y" localSheetId="8" hidden="1">{#N/A,#N/A,TRUE,"Cover";#N/A,#N/A,TRUE,"Conts";#N/A,#N/A,TRUE,"VOS";#N/A,#N/A,TRUE,"Warrington";#N/A,#N/A,TRUE,"Widnes"}</definedName>
    <definedName name="io8yuou8y" hidden="1">{#N/A,#N/A,TRUE,"Cover";#N/A,#N/A,TRUE,"Conts";#N/A,#N/A,TRUE,"VOS";#N/A,#N/A,TRUE,"Warrington";#N/A,#N/A,TRUE,"Widnes"}</definedName>
    <definedName name="iol" localSheetId="8" hidden="1">{#N/A,#N/A,TRUE,"Cover";#N/A,#N/A,TRUE,"Conts";#N/A,#N/A,TRUE,"VOS";#N/A,#N/A,TRUE,"Warrington";#N/A,#N/A,TRUE,"Widnes"}</definedName>
    <definedName name="iol" hidden="1">{#N/A,#N/A,TRUE,"Cover";#N/A,#N/A,TRUE,"Conts";#N/A,#N/A,TRUE,"VOS";#N/A,#N/A,TRUE,"Warrington";#N/A,#N/A,TRUE,"Widnes"}</definedName>
    <definedName name="ioykyoyu" localSheetId="8"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2">'FIR summary '!#REF!</definedName>
    <definedName name="IRR" localSheetId="8">#REF!</definedName>
    <definedName name="IRR">#REF!</definedName>
    <definedName name="IssEscStatus1" localSheetId="2">'[21]#1'!$B$10:$B$14</definedName>
    <definedName name="IssEscStatus1" localSheetId="8">'[22]#1'!$B$10:$B$14</definedName>
    <definedName name="IssEscStatus1" localSheetId="6">'[23]#1'!$B$10:$B$14</definedName>
    <definedName name="IssEscStatus1">'[22]#1'!$B$10:$B$14</definedName>
    <definedName name="Item_Range" localSheetId="8">#REF!</definedName>
    <definedName name="Item_Range">#REF!</definedName>
    <definedName name="iu" localSheetId="8" hidden="1">{#N/A,#N/A,TRUE,"Cover";#N/A,#N/A,TRUE,"Conts";#N/A,#N/A,TRUE,"VOS";#N/A,#N/A,TRUE,"Warrington";#N/A,#N/A,TRUE,"Widnes"}</definedName>
    <definedName name="iu" hidden="1">{#N/A,#N/A,TRUE,"Cover";#N/A,#N/A,TRUE,"Conts";#N/A,#N/A,TRUE,"VOS";#N/A,#N/A,TRUE,"Warrington";#N/A,#N/A,TRUE,"Widnes"}</definedName>
    <definedName name="iuh" localSheetId="8" hidden="1">{#N/A,#N/A,TRUE,"Cover";#N/A,#N/A,TRUE,"Conts";#N/A,#N/A,TRUE,"VOS";#N/A,#N/A,TRUE,"Warrington";#N/A,#N/A,TRUE,"Widnes"}</definedName>
    <definedName name="iuh" hidden="1">{#N/A,#N/A,TRUE,"Cover";#N/A,#N/A,TRUE,"Conts";#N/A,#N/A,TRUE,"VOS";#N/A,#N/A,TRUE,"Warrington";#N/A,#N/A,TRUE,"Widnes"}</definedName>
    <definedName name="iui" localSheetId="8" hidden="1">{#N/A,#N/A,TRUE,"Cover";#N/A,#N/A,TRUE,"Conts";#N/A,#N/A,TRUE,"VOS";#N/A,#N/A,TRUE,"Warrington";#N/A,#N/A,TRUE,"Widnes"}</definedName>
    <definedName name="iui" hidden="1">{#N/A,#N/A,TRUE,"Cover";#N/A,#N/A,TRUE,"Conts";#N/A,#N/A,TRUE,"VOS";#N/A,#N/A,TRUE,"Warrington";#N/A,#N/A,TRUE,"Widnes"}</definedName>
    <definedName name="iuiou" localSheetId="8" hidden="1">{#N/A,#N/A,TRUE,"Cover";#N/A,#N/A,TRUE,"Conts";#N/A,#N/A,TRUE,"VOS";#N/A,#N/A,TRUE,"Warrington";#N/A,#N/A,TRUE,"Widnes"}</definedName>
    <definedName name="iuiou" hidden="1">{#N/A,#N/A,TRUE,"Cover";#N/A,#N/A,TRUE,"Conts";#N/A,#N/A,TRUE,"VOS";#N/A,#N/A,TRUE,"Warrington";#N/A,#N/A,TRUE,"Widnes"}</definedName>
    <definedName name="iuk" localSheetId="8" hidden="1">{#N/A,#N/A,TRUE,"Cover";#N/A,#N/A,TRUE,"Conts";#N/A,#N/A,TRUE,"VOS";#N/A,#N/A,TRUE,"Warrington";#N/A,#N/A,TRUE,"Widnes"}</definedName>
    <definedName name="iuk" hidden="1">{#N/A,#N/A,TRUE,"Cover";#N/A,#N/A,TRUE,"Conts";#N/A,#N/A,TRUE,"VOS";#N/A,#N/A,TRUE,"Warrington";#N/A,#N/A,TRUE,"Widnes"}</definedName>
    <definedName name="iukh" localSheetId="8" hidden="1">{#N/A,#N/A,TRUE,"Cover";#N/A,#N/A,TRUE,"Conts";#N/A,#N/A,TRUE,"VOS";#N/A,#N/A,TRUE,"Warrington";#N/A,#N/A,TRUE,"Widnes"}</definedName>
    <definedName name="iukh" hidden="1">{#N/A,#N/A,TRUE,"Cover";#N/A,#N/A,TRUE,"Conts";#N/A,#N/A,TRUE,"VOS";#N/A,#N/A,TRUE,"Warrington";#N/A,#N/A,TRUE,"Widnes"}</definedName>
    <definedName name="iulouy" localSheetId="8" hidden="1">{#N/A,#N/A,TRUE,"Cover";#N/A,#N/A,TRUE,"Conts";#N/A,#N/A,TRUE,"VOS";#N/A,#N/A,TRUE,"Warrington";#N/A,#N/A,TRUE,"Widnes"}</definedName>
    <definedName name="iulouy" hidden="1">{#N/A,#N/A,TRUE,"Cover";#N/A,#N/A,TRUE,"Conts";#N/A,#N/A,TRUE,"VOS";#N/A,#N/A,TRUE,"Warrington";#N/A,#N/A,TRUE,"Widnes"}</definedName>
    <definedName name="jg" localSheetId="8" hidden="1">{#N/A,#N/A,TRUE,"Cover";#N/A,#N/A,TRUE,"Conts";#N/A,#N/A,TRUE,"VOS";#N/A,#N/A,TRUE,"Warrington";#N/A,#N/A,TRUE,"Widnes"}</definedName>
    <definedName name="jg" hidden="1">{#N/A,#N/A,TRUE,"Cover";#N/A,#N/A,TRUE,"Conts";#N/A,#N/A,TRUE,"VOS";#N/A,#N/A,TRUE,"Warrington";#N/A,#N/A,TRUE,"Widnes"}</definedName>
    <definedName name="jh" localSheetId="8" hidden="1">{#N/A,#N/A,TRUE,"Cover";#N/A,#N/A,TRUE,"Conts";#N/A,#N/A,TRUE,"VOS";#N/A,#N/A,TRUE,"Warrington";#N/A,#N/A,TRUE,"Widnes"}</definedName>
    <definedName name="jh" hidden="1">{#N/A,#N/A,TRUE,"Cover";#N/A,#N/A,TRUE,"Conts";#N/A,#N/A,TRUE,"VOS";#N/A,#N/A,TRUE,"Warrington";#N/A,#N/A,TRUE,"Widnes"}</definedName>
    <definedName name="jhg" localSheetId="8" hidden="1">{#N/A,#N/A,TRUE,"Cover";#N/A,#N/A,TRUE,"Conts";#N/A,#N/A,TRUE,"VOS";#N/A,#N/A,TRUE,"Warrington";#N/A,#N/A,TRUE,"Widnes"}</definedName>
    <definedName name="jhg" hidden="1">{#N/A,#N/A,TRUE,"Cover";#N/A,#N/A,TRUE,"Conts";#N/A,#N/A,TRUE,"VOS";#N/A,#N/A,TRUE,"Warrington";#N/A,#N/A,TRUE,"Widnes"}</definedName>
    <definedName name="jk" localSheetId="8" hidden="1">{#N/A,#N/A,TRUE,"Cover";#N/A,#N/A,TRUE,"Conts";#N/A,#N/A,TRUE,"VOS";#N/A,#N/A,TRUE,"Warrington";#N/A,#N/A,TRUE,"Widnes"}</definedName>
    <definedName name="jk" hidden="1">{#N/A,#N/A,TRUE,"Cover";#N/A,#N/A,TRUE,"Conts";#N/A,#N/A,TRUE,"VOS";#N/A,#N/A,TRUE,"Warrington";#N/A,#N/A,TRUE,"Widnes"}</definedName>
    <definedName name="jk.j.oi" localSheetId="8" hidden="1">{#N/A,#N/A,TRUE,"Cover";#N/A,#N/A,TRUE,"Conts";#N/A,#N/A,TRUE,"VOS";#N/A,#N/A,TRUE,"Warrington";#N/A,#N/A,TRUE,"Widnes"}</definedName>
    <definedName name="jk.j.oi" hidden="1">{#N/A,#N/A,TRUE,"Cover";#N/A,#N/A,TRUE,"Conts";#N/A,#N/A,TRUE,"VOS";#N/A,#N/A,TRUE,"Warrington";#N/A,#N/A,TRUE,"Widnes"}</definedName>
    <definedName name="JKGKJHK" localSheetId="8" hidden="1">{#N/A,#N/A,TRUE,"Cover";#N/A,#N/A,TRUE,"Conts";#N/A,#N/A,TRUE,"VOS";#N/A,#N/A,TRUE,"Warrington";#N/A,#N/A,TRUE,"Widnes"}</definedName>
    <definedName name="JKGKJHK" hidden="1">{#N/A,#N/A,TRUE,"Cover";#N/A,#N/A,TRUE,"Conts";#N/A,#N/A,TRUE,"VOS";#N/A,#N/A,TRUE,"Warrington";#N/A,#N/A,TRUE,"Widnes"}</definedName>
    <definedName name="jkljljkl" localSheetId="8" hidden="1">{#N/A,#N/A,TRUE,"Cover";#N/A,#N/A,TRUE,"Conts";#N/A,#N/A,TRUE,"VOS";#N/A,#N/A,TRUE,"Warrington";#N/A,#N/A,TRUE,"Widnes"}</definedName>
    <definedName name="jkljljkl" hidden="1">{#N/A,#N/A,TRUE,"Cover";#N/A,#N/A,TRUE,"Conts";#N/A,#N/A,TRUE,"VOS";#N/A,#N/A,TRUE,"Warrington";#N/A,#N/A,TRUE,"Widnes"}</definedName>
    <definedName name="jktrujij" localSheetId="8" hidden="1">{#N/A,#N/A,TRUE,"Cover";#N/A,#N/A,TRUE,"Conts";#N/A,#N/A,TRUE,"VOS";#N/A,#N/A,TRUE,"Warrington";#N/A,#N/A,TRUE,"Widnes"}</definedName>
    <definedName name="jktrujij" hidden="1">{#N/A,#N/A,TRUE,"Cover";#N/A,#N/A,TRUE,"Conts";#N/A,#N/A,TRUE,"VOS";#N/A,#N/A,TRUE,"Warrington";#N/A,#N/A,TRUE,"Widnes"}</definedName>
    <definedName name="jktukk" localSheetId="8" hidden="1">{#N/A,#N/A,TRUE,"Cover";#N/A,#N/A,TRUE,"Conts";#N/A,#N/A,TRUE,"VOS";#N/A,#N/A,TRUE,"Warrington";#N/A,#N/A,TRUE,"Widnes"}</definedName>
    <definedName name="jktukk" hidden="1">{#N/A,#N/A,TRUE,"Cover";#N/A,#N/A,TRUE,"Conts";#N/A,#N/A,TRUE,"VOS";#N/A,#N/A,TRUE,"Warrington";#N/A,#N/A,TRUE,"Widnes"}</definedName>
    <definedName name="jky" localSheetId="8" hidden="1">{#N/A,#N/A,TRUE,"Cover";#N/A,#N/A,TRUE,"Conts";#N/A,#N/A,TRUE,"VOS";#N/A,#N/A,TRUE,"Warrington";#N/A,#N/A,TRUE,"Widnes"}</definedName>
    <definedName name="jky" hidden="1">{#N/A,#N/A,TRUE,"Cover";#N/A,#N/A,TRUE,"Conts";#N/A,#N/A,TRUE,"VOS";#N/A,#N/A,TRUE,"Warrington";#N/A,#N/A,TRUE,"Widnes"}</definedName>
    <definedName name="jtyhjswjy" localSheetId="8" hidden="1">{#N/A,#N/A,TRUE,"Cover";#N/A,#N/A,TRUE,"Conts";#N/A,#N/A,TRUE,"VOS";#N/A,#N/A,TRUE,"Warrington";#N/A,#N/A,TRUE,"Widnes"}</definedName>
    <definedName name="jtyhjswjy" hidden="1">{#N/A,#N/A,TRUE,"Cover";#N/A,#N/A,TRUE,"Conts";#N/A,#N/A,TRUE,"VOS";#N/A,#N/A,TRUE,"Warrington";#N/A,#N/A,TRUE,"Widnes"}</definedName>
    <definedName name="k" localSheetId="8" hidden="1">{#N/A,#N/A,TRUE,"Cover";#N/A,#N/A,TRUE,"Conts";#N/A,#N/A,TRUE,"VOS";#N/A,#N/A,TRUE,"Warrington";#N/A,#N/A,TRUE,"Widnes"}</definedName>
    <definedName name="k" hidden="1">{#N/A,#N/A,TRUE,"Cover";#N/A,#N/A,TRUE,"Conts";#N/A,#N/A,TRUE,"VOS";#N/A,#N/A,TRUE,"Warrington";#N/A,#N/A,TRUE,"Widnes"}</definedName>
    <definedName name="K9B_1" localSheetId="8">'[24]Channel Invert'!$D$11:$E$543</definedName>
    <definedName name="K9B_1">'[24]Channel Invert'!$D$11:$E$543</definedName>
    <definedName name="K9B_2" localSheetId="8">'[24]Channel Invert'!$D$544:$E$1393</definedName>
    <definedName name="K9B_2">'[24]Channel Invert'!$D$544:$E$1393</definedName>
    <definedName name="kgjfgjgj" localSheetId="8" hidden="1">{#N/A,#N/A,TRUE,"Cover";#N/A,#N/A,TRUE,"Conts";#N/A,#N/A,TRUE,"VOS";#N/A,#N/A,TRUE,"Warrington";#N/A,#N/A,TRUE,"Widnes"}</definedName>
    <definedName name="kgjfgjgj" hidden="1">{#N/A,#N/A,TRUE,"Cover";#N/A,#N/A,TRUE,"Conts";#N/A,#N/A,TRUE,"VOS";#N/A,#N/A,TRUE,"Warrington";#N/A,#N/A,TRUE,"Widnes"}</definedName>
    <definedName name="khgfkhgf" localSheetId="8" hidden="1">{#N/A,#N/A,TRUE,"Cover";#N/A,#N/A,TRUE,"Conts";#N/A,#N/A,TRUE,"VOS";#N/A,#N/A,TRUE,"Warrington";#N/A,#N/A,TRUE,"Widnes"}</definedName>
    <definedName name="khgfkhgf" hidden="1">{#N/A,#N/A,TRUE,"Cover";#N/A,#N/A,TRUE,"Conts";#N/A,#N/A,TRUE,"VOS";#N/A,#N/A,TRUE,"Warrington";#N/A,#N/A,TRUE,"Widnes"}</definedName>
    <definedName name="kj" localSheetId="8" hidden="1">{#N/A,#N/A,TRUE,"Cover";#N/A,#N/A,TRUE,"Conts";#N/A,#N/A,TRUE,"VOS";#N/A,#N/A,TRUE,"Warrington";#N/A,#N/A,TRUE,"Widnes"}</definedName>
    <definedName name="kj" hidden="1">{#N/A,#N/A,TRUE,"Cover";#N/A,#N/A,TRUE,"Conts";#N/A,#N/A,TRUE,"VOS";#N/A,#N/A,TRUE,"Warrington";#N/A,#N/A,TRUE,"Widnes"}</definedName>
    <definedName name="kjhkj" localSheetId="8"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'[19]TOTAL MHRS'!$A$3:$O$68</definedName>
    <definedName name="kklmlk" localSheetId="8" hidden="1">{#N/A,#N/A,TRUE,"Cover";#N/A,#N/A,TRUE,"Conts";#N/A,#N/A,TRUE,"VOS";#N/A,#N/A,TRUE,"Warrington";#N/A,#N/A,TRUE,"Widnes"}</definedName>
    <definedName name="kklmlk" hidden="1">{#N/A,#N/A,TRUE,"Cover";#N/A,#N/A,TRUE,"Conts";#N/A,#N/A,TRUE,"VOS";#N/A,#N/A,TRUE,"Warrington";#N/A,#N/A,TRUE,"Widnes"}</definedName>
    <definedName name="kpi" localSheetId="2">#REF!</definedName>
    <definedName name="kpi" localSheetId="9">#REF!</definedName>
    <definedName name="kpi" localSheetId="18">#REF!</definedName>
    <definedName name="kpi" localSheetId="7">#REF!</definedName>
    <definedName name="kpi" localSheetId="8">#REF!</definedName>
    <definedName name="kpi" localSheetId="6">#REF!</definedName>
    <definedName name="kpi">#REF!</definedName>
    <definedName name="kryk" localSheetId="8" hidden="1">{#N/A,#N/A,TRUE,"Cover";#N/A,#N/A,TRUE,"Conts";#N/A,#N/A,TRUE,"VOS";#N/A,#N/A,TRUE,"Warrington";#N/A,#N/A,TRUE,"Widnes"}</definedName>
    <definedName name="kryk" hidden="1">{#N/A,#N/A,TRUE,"Cover";#N/A,#N/A,TRUE,"Conts";#N/A,#N/A,TRUE,"VOS";#N/A,#N/A,TRUE,"Warrington";#N/A,#N/A,TRUE,"Widnes"}</definedName>
    <definedName name="KYSTH" localSheetId="8" hidden="1">{#N/A,#N/A,TRUE,"Cover";#N/A,#N/A,TRUE,"Conts";#N/A,#N/A,TRUE,"VOS";#N/A,#N/A,TRUE,"Warrington";#N/A,#N/A,TRUE,"Widnes"}</definedName>
    <definedName name="KYSTH" hidden="1">{#N/A,#N/A,TRUE,"Cover";#N/A,#N/A,TRUE,"Conts";#N/A,#N/A,TRUE,"VOS";#N/A,#N/A,TRUE,"Warrington";#N/A,#N/A,TRUE,"Widnes"}</definedName>
    <definedName name="l" localSheetId="8" hidden="1">{#N/A,#N/A,TRUE,"Cover";#N/A,#N/A,TRUE,"Conts";#N/A,#N/A,TRUE,"VOS";#N/A,#N/A,TRUE,"Warrington";#N/A,#N/A,TRUE,"Widnes"}</definedName>
    <definedName name="l" hidden="1">{#N/A,#N/A,TRUE,"Cover";#N/A,#N/A,TRUE,"Conts";#N/A,#N/A,TRUE,"VOS";#N/A,#N/A,TRUE,"Warrington";#N/A,#N/A,TRUE,"Widnes"}</definedName>
    <definedName name="Lab">#N/A</definedName>
    <definedName name="LAB_PART">[25]RATES!$E$65</definedName>
    <definedName name="LAB_UPLIFT">[25]RATES!$G$65</definedName>
    <definedName name="level" localSheetId="8" hidden="1">{#N/A,#N/A,TRUE,"Cover";#N/A,#N/A,TRUE,"Conts";#N/A,#N/A,TRUE,"VOS";#N/A,#N/A,TRUE,"Warrington";#N/A,#N/A,TRUE,"Widnes"}</definedName>
    <definedName name="level" hidden="1">{#N/A,#N/A,TRUE,"Cover";#N/A,#N/A,TRUE,"Conts";#N/A,#N/A,TRUE,"VOS";#N/A,#N/A,TRUE,"Warrington";#N/A,#N/A,TRUE,"Widnes"}</definedName>
    <definedName name="level3" localSheetId="8" hidden="1">{#N/A,#N/A,TRUE,"Cover";#N/A,#N/A,TRUE,"Conts";#N/A,#N/A,TRUE,"VOS";#N/A,#N/A,TRUE,"Warrington";#N/A,#N/A,TRUE,"Widnes"}</definedName>
    <definedName name="level3" hidden="1">{#N/A,#N/A,TRUE,"Cover";#N/A,#N/A,TRUE,"Conts";#N/A,#N/A,TRUE,"VOS";#N/A,#N/A,TRUE,"Warrington";#N/A,#N/A,TRUE,"Widnes"}</definedName>
    <definedName name="lgoguliu" localSheetId="8" hidden="1">{#N/A,#N/A,TRUE,"Cover";#N/A,#N/A,TRUE,"Conts";#N/A,#N/A,TRUE,"VOS";#N/A,#N/A,TRUE,"Warrington";#N/A,#N/A,TRUE,"Widnes"}</definedName>
    <definedName name="lgoguliu" hidden="1">{#N/A,#N/A,TRUE,"Cover";#N/A,#N/A,TRUE,"Conts";#N/A,#N/A,TRUE,"VOS";#N/A,#N/A,TRUE,"Warrington";#N/A,#N/A,TRUE,"Widnes"}</definedName>
    <definedName name="Lib_Range" localSheetId="8">#REF!</definedName>
    <definedName name="Lib_Range">#REF!</definedName>
    <definedName name="lkjikjoi" localSheetId="8" hidden="1">{#N/A,#N/A,TRUE,"Cover";#N/A,#N/A,TRUE,"Conts";#N/A,#N/A,TRUE,"VOS";#N/A,#N/A,TRUE,"Warrington";#N/A,#N/A,TRUE,"Widnes"}</definedName>
    <definedName name="lkjikjoi" hidden="1">{#N/A,#N/A,TRUE,"Cover";#N/A,#N/A,TRUE,"Conts";#N/A,#N/A,TRUE,"VOS";#N/A,#N/A,TRUE,"Warrington";#N/A,#N/A,TRUE,"Widnes"}</definedName>
    <definedName name="LKL" localSheetId="8"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8">City&amp;" "&amp;State</definedName>
    <definedName name="Location">City&amp;" "&amp;State</definedName>
    <definedName name="m" localSheetId="8" hidden="1">#REF!</definedName>
    <definedName name="m" hidden="1">#REF!</definedName>
    <definedName name="ma" localSheetId="8" hidden="1">{#N/A,#N/A,TRUE,"Cover";#N/A,#N/A,TRUE,"Conts";#N/A,#N/A,TRUE,"VOS";#N/A,#N/A,TRUE,"Warrington";#N/A,#N/A,TRUE,"Widnes"}</definedName>
    <definedName name="ma" hidden="1">{#N/A,#N/A,TRUE,"Cover";#N/A,#N/A,TRUE,"Conts";#N/A,#N/A,TRUE,"VOS";#N/A,#N/A,TRUE,"Warrington";#N/A,#N/A,TRUE,"Widnes"}</definedName>
    <definedName name="Manhole" localSheetId="8">'[26]Manhole Sch'!$F$12:$Q$20</definedName>
    <definedName name="Manhole">'[26]Manhole Sch'!$F$12:$Q$20</definedName>
    <definedName name="MANUEL_INPUT" localSheetId="8">#REF!</definedName>
    <definedName name="MANUEL_INPUT">#REF!</definedName>
    <definedName name="masontry" localSheetId="8"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8">City&amp;" "&amp;State</definedName>
    <definedName name="Material">City&amp;" "&amp;State</definedName>
    <definedName name="MATL_PART">[25]RATES!$E$67</definedName>
    <definedName name="MEP" localSheetId="8"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8"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'[11]Build-up'!#REF!</definedName>
    <definedName name="mortor">#N/A</definedName>
    <definedName name="MS_DW_1">'[27]D Wall ~ Moorgate Shaft'!$O$6</definedName>
    <definedName name="MS_DW_10">'[27]D Wall ~ Moorgate Shaft'!$O$190</definedName>
    <definedName name="MS_DW_13">'[27]D Wall ~ Moorgate Shaft'!$O$229</definedName>
    <definedName name="MS_DW_14">'[27]D Wall ~ Moorgate Shaft'!$O$246</definedName>
    <definedName name="MS_DW_15">'[27]D Wall ~ Moorgate Shaft'!$O$281</definedName>
    <definedName name="MS_DW_16">'[27]D Wall ~ Moorgate Shaft'!$O$288</definedName>
    <definedName name="MS_DW_2">'[27]D Wall ~ Moorgate Shaft'!$O$24</definedName>
    <definedName name="MS_DW_3">'[27]D Wall ~ Moorgate Shaft'!$O$59</definedName>
    <definedName name="MS_DW_4">'[27]D Wall ~ Moorgate Shaft'!$O$102</definedName>
    <definedName name="MS_DW_5">'[27]D Wall ~ Moorgate Shaft'!$O$110</definedName>
    <definedName name="MS_DW_6">'[27]D Wall ~ Moorgate Shaft'!$O$126</definedName>
    <definedName name="MS_DW_7">'[27]D Wall ~ Moorgate Shaft'!$O$146</definedName>
    <definedName name="MS_DW_8">'[27]D Wall ~ Moorgate Shaft'!$O$161</definedName>
    <definedName name="MS_DW_9">'[27]D Wall ~ Moorgate Shaft'!$O$177</definedName>
    <definedName name="MST">#REF!</definedName>
    <definedName name="nddddddddf" localSheetId="8" hidden="1">{#N/A,#N/A,TRUE,"Cover";#N/A,#N/A,TRUE,"Conts";#N/A,#N/A,TRUE,"VOS";#N/A,#N/A,TRUE,"Warrington";#N/A,#N/A,TRUE,"Widnes"}</definedName>
    <definedName name="nddddddddf" hidden="1">{#N/A,#N/A,TRUE,"Cover";#N/A,#N/A,TRUE,"Conts";#N/A,#N/A,TRUE,"VOS";#N/A,#N/A,TRUE,"Warrington";#N/A,#N/A,TRUE,"Widnes"}</definedName>
    <definedName name="nnn" localSheetId="8"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8" hidden="1">{#N/A,#N/A,TRUE,"Cover";#N/A,#N/A,TRUE,"Conts";#N/A,#N/A,TRUE,"VOS";#N/A,#N/A,TRUE,"Warrington";#N/A,#N/A,TRUE,"Widnes"}</definedName>
    <definedName name="no.1" hidden="1">{#N/A,#N/A,TRUE,"Cover";#N/A,#N/A,TRUE,"Conts";#N/A,#N/A,TRUE,"VOS";#N/A,#N/A,TRUE,"Warrington";#N/A,#N/A,TRUE,"Widnes"}</definedName>
    <definedName name="o9u0piupi" localSheetId="8" hidden="1">{#N/A,#N/A,TRUE,"Cover";#N/A,#N/A,TRUE,"Conts";#N/A,#N/A,TRUE,"VOS";#N/A,#N/A,TRUE,"Warrington";#N/A,#N/A,TRUE,"Widnes"}</definedName>
    <definedName name="o9u0piupi" hidden="1">{#N/A,#N/A,TRUE,"Cover";#N/A,#N/A,TRUE,"Conts";#N/A,#N/A,TRUE,"VOS";#N/A,#N/A,TRUE,"Warrington";#N/A,#N/A,TRUE,"Widnes"}</definedName>
    <definedName name="oi" localSheetId="8" hidden="1">{#N/A,#N/A,TRUE,"Cover";#N/A,#N/A,TRUE,"Conts";#N/A,#N/A,TRUE,"VOS";#N/A,#N/A,TRUE,"Warrington";#N/A,#N/A,TRUE,"Widnes"}</definedName>
    <definedName name="oi" hidden="1">{#N/A,#N/A,TRUE,"Cover";#N/A,#N/A,TRUE,"Conts";#N/A,#N/A,TRUE,"VOS";#N/A,#N/A,TRUE,"Warrington";#N/A,#N/A,TRUE,"Widnes"}</definedName>
    <definedName name="opogd" localSheetId="8" hidden="1">{#N/A,#N/A,TRUE,"Cover";#N/A,#N/A,TRUE,"Conts";#N/A,#N/A,TRUE,"VOS";#N/A,#N/A,TRUE,"Warrington";#N/A,#N/A,TRUE,"Widnes"}</definedName>
    <definedName name="opogd" hidden="1">{#N/A,#N/A,TRUE,"Cover";#N/A,#N/A,TRUE,"Conts";#N/A,#N/A,TRUE,"VOS";#N/A,#N/A,TRUE,"Warrington";#N/A,#N/A,TRUE,"Widnes"}</definedName>
    <definedName name="ORBC" localSheetId="2">#REF!</definedName>
    <definedName name="ORBC" localSheetId="8">#REF!</definedName>
    <definedName name="ORBC">#REF!</definedName>
    <definedName name="ORBQ" localSheetId="2">#REF!</definedName>
    <definedName name="ORBQ" localSheetId="8">#REF!</definedName>
    <definedName name="ORBQ">#REF!</definedName>
    <definedName name="osdnvkls" hidden="1">'[28]Labor abs-NMR'!$I$1:$I$7</definedName>
    <definedName name="p" localSheetId="8" hidden="1">#REF!</definedName>
    <definedName name="p" hidden="1">#REF!</definedName>
    <definedName name="P1R" localSheetId="8">'[16]Fill this out first...'!#REF!</definedName>
    <definedName name="P1R">'[16]Fill this out first...'!#REF!</definedName>
    <definedName name="P2R">'[16]Fill this out first...'!#REF!</definedName>
    <definedName name="P3R">'[16]Fill this out first...'!#REF!</definedName>
    <definedName name="P4R">'[16]Fill this out first...'!#REF!</definedName>
    <definedName name="P5R">'[16]Fill this out first...'!#REF!</definedName>
    <definedName name="p7y" localSheetId="8" hidden="1">{#N/A,#N/A,TRUE,"Cover";#N/A,#N/A,TRUE,"Conts";#N/A,#N/A,TRUE,"VOS";#N/A,#N/A,TRUE,"Warrington";#N/A,#N/A,TRUE,"Widnes"}</definedName>
    <definedName name="p7y" hidden="1">{#N/A,#N/A,TRUE,"Cover";#N/A,#N/A,TRUE,"Conts";#N/A,#N/A,TRUE,"VOS";#N/A,#N/A,TRUE,"Warrington";#N/A,#N/A,TRUE,"Widnes"}</definedName>
    <definedName name="pafegseg" localSheetId="8" hidden="1">{#N/A,#N/A,TRUE,"Cover";#N/A,#N/A,TRUE,"Conts";#N/A,#N/A,TRUE,"VOS";#N/A,#N/A,TRUE,"Warrington";#N/A,#N/A,TRUE,"Widnes"}</definedName>
    <definedName name="pafegseg" hidden="1">{#N/A,#N/A,TRUE,"Cover";#N/A,#N/A,TRUE,"Conts";#N/A,#N/A,TRUE,"VOS";#N/A,#N/A,TRUE,"Warrington";#N/A,#N/A,TRUE,"Widnes"}</definedName>
    <definedName name="PAN_TILES" localSheetId="8">#REF!</definedName>
    <definedName name="PAN_TILES">#REF!</definedName>
    <definedName name="Pavement_Type">[12]Road_Schedule!$Q$4:$X$6</definedName>
    <definedName name="PCA" localSheetId="8"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8" hidden="1">{#N/A,#N/A,FALSE,"intag";#N/A,#N/A,FALSE,"budg";#N/A,#N/A,FALSE,"samtl"}</definedName>
    <definedName name="perbolag" hidden="1">{#N/A,#N/A,FALSE,"intag";#N/A,#N/A,FALSE,"budg";#N/A,#N/A,FALSE,"samtl"}</definedName>
    <definedName name="perbolagneu" localSheetId="8" hidden="1">{#N/A,#N/A,FALSE,"intag";#N/A,#N/A,FALSE,"budg";#N/A,#N/A,FALSE,"samtl"}</definedName>
    <definedName name="perbolagneu" hidden="1">{#N/A,#N/A,FALSE,"intag";#N/A,#N/A,FALSE,"budg";#N/A,#N/A,FALSE,"samtl"}</definedName>
    <definedName name="PhaseCode">'[16]Fill this out first...'!$D$17</definedName>
    <definedName name="PILE_1_MOOR">'[27]Moorgate Piling'!$O$5</definedName>
    <definedName name="PILE_10_Moor">'[27]Moorgate Piling'!$O$236</definedName>
    <definedName name="PILE_11_Moor">'[27]Moorgate Piling'!$O$250</definedName>
    <definedName name="PILE_12_Moor">'[27]Moorgate Piling'!$O$264</definedName>
    <definedName name="PILE_2_LUL">'[27]Moorgate Piling'!$O$85</definedName>
    <definedName name="PILE_2_Moor">'[27]Moorgate Piling'!$O$45</definedName>
    <definedName name="PILE_2a_LUL">'[27]Moorgate Piling'!$O$125</definedName>
    <definedName name="PILE_3_Moor">'[27]Moorgate Piling'!$O$170</definedName>
    <definedName name="PILE_4_Moor">'[27]Moorgate Piling'!$O$192</definedName>
    <definedName name="PILE_5_Moor">'[27]Moorgate Piling'!$O$201</definedName>
    <definedName name="PILE_6_Moor">'[27]Moorgate Piling'!$O$208</definedName>
    <definedName name="PILE_7_Moor">'[27]Moorgate Piling'!$O$215</definedName>
    <definedName name="PILE_8_Moor">'[27]Moorgate Piling'!$O$222</definedName>
    <definedName name="PILE_9_Moor">'[27]Moorgate Piling'!$O$229</definedName>
    <definedName name="PipeClass">'[12]CESMM3 class'!$B$7:$C$14</definedName>
    <definedName name="PipeSize" localSheetId="8">'[29]Pipe Schedule'!$C$7:$W$15</definedName>
    <definedName name="PipeSize">'[29]Pipe Schedule'!$C$7:$W$15</definedName>
    <definedName name="PipeSizeFRP" localSheetId="8">'[29]Pipe Schedule'!$B$44:$Q$88</definedName>
    <definedName name="PipeSizeFRP">'[29]Pipe Schedule'!$B$44:$Q$88</definedName>
    <definedName name="Pkg_col" localSheetId="8">#REF!</definedName>
    <definedName name="Pkg_col">#REF!</definedName>
    <definedName name="pkml" localSheetId="8" hidden="1">{#N/A,#N/A,TRUE,"Cover";#N/A,#N/A,TRUE,"Conts";#N/A,#N/A,TRUE,"VOS";#N/A,#N/A,TRUE,"Warrington";#N/A,#N/A,TRUE,"Widnes"}</definedName>
    <definedName name="pkml" hidden="1">{#N/A,#N/A,TRUE,"Cover";#N/A,#N/A,TRUE,"Conts";#N/A,#N/A,TRUE,"VOS";#N/A,#N/A,TRUE,"Warrington";#N/A,#N/A,TRUE,"Widnes"}</definedName>
    <definedName name="PLANT_PART">[25]RATES!$E$66</definedName>
    <definedName name="PLANT_UPLIFT">[25]RATES!$G$66</definedName>
    <definedName name="PLAT" localSheetId="8" hidden="1">{#N/A,#N/A,TRUE,"Cover";#N/A,#N/A,TRUE,"Conts";#N/A,#N/A,TRUE,"VOS";#N/A,#N/A,TRUE,"Warrington";#N/A,#N/A,TRUE,"Widnes"}</definedName>
    <definedName name="PLAT" hidden="1">{#N/A,#N/A,TRUE,"Cover";#N/A,#N/A,TRUE,"Conts";#N/A,#N/A,TRUE,"VOS";#N/A,#N/A,TRUE,"Warrington";#N/A,#N/A,TRUE,"Widnes"}</definedName>
    <definedName name="PLATFORM" localSheetId="8" hidden="1">{#N/A,#N/A,TRUE,"Cover";#N/A,#N/A,TRUE,"Conts";#N/A,#N/A,TRUE,"VOS";#N/A,#N/A,TRUE,"Warrington";#N/A,#N/A,TRUE,"Widnes"}</definedName>
    <definedName name="PLATFORM" hidden="1">{#N/A,#N/A,TRUE,"Cover";#N/A,#N/A,TRUE,"Conts";#N/A,#N/A,TRUE,"VOS";#N/A,#N/A,TRUE,"Warrington";#N/A,#N/A,TRUE,"Widnes"}</definedName>
    <definedName name="pmlr27">#REF!</definedName>
    <definedName name="pmlr28">#REF!</definedName>
    <definedName name="pmlr29">#REF!</definedName>
    <definedName name="pmlr63">#REF!</definedName>
    <definedName name="point1" localSheetId="8">#REF!</definedName>
    <definedName name="point1">#REF!</definedName>
    <definedName name="pojboijioljn" localSheetId="8" hidden="1">{#N/A,#N/A,TRUE,"Cover";#N/A,#N/A,TRUE,"Conts";#N/A,#N/A,TRUE,"VOS";#N/A,#N/A,TRUE,"Warrington";#N/A,#N/A,TRUE,"Widnes"}</definedName>
    <definedName name="pojboijioljn" hidden="1">{#N/A,#N/A,TRUE,"Cover";#N/A,#N/A,TRUE,"Conts";#N/A,#N/A,TRUE,"VOS";#N/A,#N/A,TRUE,"Warrington";#N/A,#N/A,TRUE,"Widnes"}</definedName>
    <definedName name="Pos_Neg_Obs" localSheetId="2">#REF!</definedName>
    <definedName name="Pos_Neg_Obs" localSheetId="9">#REF!</definedName>
    <definedName name="Pos_Neg_Obs" localSheetId="18">#REF!</definedName>
    <definedName name="Pos_Neg_Obs" localSheetId="8">#REF!</definedName>
    <definedName name="Pos_Neg_Obs" localSheetId="6">#REF!</definedName>
    <definedName name="Pos_Neg_Obs">#REF!</definedName>
    <definedName name="ppok" localSheetId="8" hidden="1">{#N/A,#N/A,TRUE,"Cover";#N/A,#N/A,TRUE,"Conts";#N/A,#N/A,TRUE,"VOS";#N/A,#N/A,TRUE,"Warrington";#N/A,#N/A,TRUE,"Widnes"}</definedName>
    <definedName name="ppok" hidden="1">{#N/A,#N/A,TRUE,"Cover";#N/A,#N/A,TRUE,"Conts";#N/A,#N/A,TRUE,"VOS";#N/A,#N/A,TRUE,"Warrington";#N/A,#N/A,TRUE,"Widnes"}</definedName>
    <definedName name="PrevYears">'[16]Fill this out first...'!#REF!</definedName>
    <definedName name="_xlnm.Print_Area" localSheetId="2">'FIR summary '!$A$1:$I$79</definedName>
    <definedName name="_xlnm.Print_Area" localSheetId="9">HSE!$B$1:$AH$29</definedName>
    <definedName name="_xlnm.Print_Area" localSheetId="12">'Invoice Log'!$B$5:$AB$59</definedName>
    <definedName name="_xlnm.Print_Area" localSheetId="18">#REF!</definedName>
    <definedName name="_xlnm.Print_Area" localSheetId="13">'Major Quantities'!$A$1:$J$10</definedName>
    <definedName name="_xlnm.Print_Area" localSheetId="20">Manpower!$A$1:$Z$20</definedName>
    <definedName name="_xlnm.Print_Area" localSheetId="4">Progress!$A$1:$O$22</definedName>
    <definedName name="_xlnm.Print_Area" localSheetId="23">'Progress Summary'!$A$1:$O$34</definedName>
    <definedName name="_xlnm.Print_Area" localSheetId="7">Quality!$A$1:$AD$53</definedName>
    <definedName name="_xlnm.Print_Area" localSheetId="8">#REF!</definedName>
    <definedName name="_xlnm.Print_Area" localSheetId="6">#REF!</definedName>
    <definedName name="_xlnm.Print_Area" localSheetId="1">'Weekly Progress Report'!$A$1:$AG$94</definedName>
    <definedName name="_xlnm.Print_Area">#REF!</definedName>
    <definedName name="PRINT_AREA_MI" localSheetId="2">#REF!</definedName>
    <definedName name="PRINT_AREA_MI" localSheetId="9">#REF!</definedName>
    <definedName name="PRINT_AREA_MI" localSheetId="18">#REF!</definedName>
    <definedName name="PRINT_AREA_MI" localSheetId="7">#REF!</definedName>
    <definedName name="PRINT_AREA_MI" localSheetId="8">#REF!</definedName>
    <definedName name="PRINT_AREA_MI" localSheetId="6">#REF!</definedName>
    <definedName name="PRINT_AREA_MI">#REF!</definedName>
    <definedName name="Print_Range">#REF!</definedName>
    <definedName name="_xlnm.Print_Titles" localSheetId="2">'FIR summary '!$5:$5</definedName>
    <definedName name="_xlnm.Print_Titles" localSheetId="18">Issues!$2:$6</definedName>
    <definedName name="_xlnm.Print_Titles" localSheetId="8">#REF!</definedName>
    <definedName name="_xlnm.Print_Titles" localSheetId="11">'Risk Register'!$2:$6</definedName>
    <definedName name="_xlnm.Print_Titles">#REF!</definedName>
    <definedName name="Print_Titles_MI" localSheetId="8">#REF!</definedName>
    <definedName name="Print_Titles_MI">#REF!</definedName>
    <definedName name="ProjectLocation">'[16]Fill this out first...'!$D$10</definedName>
    <definedName name="ProjectNumber">'[16]Fill this out first...'!$D$16</definedName>
    <definedName name="ProjectSubtitle">'[16]Fill this out first...'!$D$9</definedName>
    <definedName name="ProjectTitle">'[16]Fill this out first...'!$D$8</definedName>
    <definedName name="pswyry" localSheetId="8" hidden="1">{#N/A,#N/A,TRUE,"Cover";#N/A,#N/A,TRUE,"Conts";#N/A,#N/A,TRUE,"VOS";#N/A,#N/A,TRUE,"Warrington";#N/A,#N/A,TRUE,"Widnes"}</definedName>
    <definedName name="pswyry" hidden="1">{#N/A,#N/A,TRUE,"Cover";#N/A,#N/A,TRUE,"Conts";#N/A,#N/A,TRUE,"VOS";#N/A,#N/A,TRUE,"Warrington";#N/A,#N/A,TRUE,"Widnes"}</definedName>
    <definedName name="puy" localSheetId="8" hidden="1">{#N/A,#N/A,TRUE,"Cover";#N/A,#N/A,TRUE,"Conts";#N/A,#N/A,TRUE,"VOS";#N/A,#N/A,TRUE,"Warrington";#N/A,#N/A,TRUE,"Widnes"}</definedName>
    <definedName name="puy" hidden="1">{#N/A,#N/A,TRUE,"Cover";#N/A,#N/A,TRUE,"Conts";#N/A,#N/A,TRUE,"VOS";#N/A,#N/A,TRUE,"Warrington";#N/A,#N/A,TRUE,"Widnes"}</definedName>
    <definedName name="q3tqtq" localSheetId="8" hidden="1">{#N/A,#N/A,TRUE,"Cover";#N/A,#N/A,TRUE,"Conts";#N/A,#N/A,TRUE,"VOS";#N/A,#N/A,TRUE,"Warrington";#N/A,#N/A,TRUE,"Widnes"}</definedName>
    <definedName name="q3tqtq" hidden="1">{#N/A,#N/A,TRUE,"Cover";#N/A,#N/A,TRUE,"Conts";#N/A,#N/A,TRUE,"VOS";#N/A,#N/A,TRUE,"Warrington";#N/A,#N/A,TRUE,"Widnes"}</definedName>
    <definedName name="q5ttyr" localSheetId="8" hidden="1">{#N/A,#N/A,TRUE,"Cover";#N/A,#N/A,TRUE,"Conts";#N/A,#N/A,TRUE,"VOS";#N/A,#N/A,TRUE,"Warrington";#N/A,#N/A,TRUE,"Widnes"}</definedName>
    <definedName name="q5ttyr" hidden="1">{#N/A,#N/A,TRUE,"Cover";#N/A,#N/A,TRUE,"Conts";#N/A,#N/A,TRUE,"VOS";#N/A,#N/A,TRUE,"Warrington";#N/A,#N/A,TRUE,"Widnes"}</definedName>
    <definedName name="qq">'[19]REG-BASIS'!$C$3:$S$150</definedName>
    <definedName name="qqq" localSheetId="8" hidden="1">{#N/A,#N/A,TRUE,"Cover";#N/A,#N/A,TRUE,"Conts";#N/A,#N/A,TRUE,"VOS";#N/A,#N/A,TRUE,"Warrington";#N/A,#N/A,TRUE,"Widnes"}</definedName>
    <definedName name="qqq" hidden="1">{#N/A,#N/A,TRUE,"Cover";#N/A,#N/A,TRUE,"Conts";#N/A,#N/A,TRUE,"VOS";#N/A,#N/A,TRUE,"Warrington";#N/A,#N/A,TRUE,"Widnes"}</definedName>
    <definedName name="qrt" localSheetId="8" hidden="1">{#N/A,#N/A,TRUE,"Cover";#N/A,#N/A,TRUE,"Conts";#N/A,#N/A,TRUE,"VOS";#N/A,#N/A,TRUE,"Warrington";#N/A,#N/A,TRUE,"Widnes"}</definedName>
    <definedName name="qrt" hidden="1">{#N/A,#N/A,TRUE,"Cover";#N/A,#N/A,TRUE,"Conts";#N/A,#N/A,TRUE,"VOS";#N/A,#N/A,TRUE,"Warrington";#N/A,#N/A,TRUE,"Widnes"}</definedName>
    <definedName name="qttyry" localSheetId="8" hidden="1">{#N/A,#N/A,TRUE,"Cover";#N/A,#N/A,TRUE,"Conts";#N/A,#N/A,TRUE,"VOS";#N/A,#N/A,TRUE,"Warrington";#N/A,#N/A,TRUE,"Widnes"}</definedName>
    <definedName name="qttyry" hidden="1">{#N/A,#N/A,TRUE,"Cover";#N/A,#N/A,TRUE,"Conts";#N/A,#N/A,TRUE,"VOS";#N/A,#N/A,TRUE,"Warrington";#N/A,#N/A,TRUE,"Widnes"}</definedName>
    <definedName name="qtyhytrh" localSheetId="8" hidden="1">{#N/A,#N/A,TRUE,"Cover";#N/A,#N/A,TRUE,"Conts";#N/A,#N/A,TRUE,"VOS";#N/A,#N/A,TRUE,"Warrington";#N/A,#N/A,TRUE,"Widnes"}</definedName>
    <definedName name="qtyhytrh" hidden="1">{#N/A,#N/A,TRUE,"Cover";#N/A,#N/A,TRUE,"Conts";#N/A,#N/A,TRUE,"VOS";#N/A,#N/A,TRUE,"Warrington";#N/A,#N/A,TRUE,"Widnes"}</definedName>
    <definedName name="qtyu" localSheetId="8" hidden="1">{#N/A,#N/A,TRUE,"Cover";#N/A,#N/A,TRUE,"Conts";#N/A,#N/A,TRUE,"VOS";#N/A,#N/A,TRUE,"Warrington";#N/A,#N/A,TRUE,"Widnes"}</definedName>
    <definedName name="qtyu" hidden="1">{#N/A,#N/A,TRUE,"Cover";#N/A,#N/A,TRUE,"Conts";#N/A,#N/A,TRUE,"VOS";#N/A,#N/A,TRUE,"Warrington";#N/A,#N/A,TRUE,"Widnes"}</definedName>
    <definedName name="qtyyut" localSheetId="8" hidden="1">{#N/A,#N/A,TRUE,"Cover";#N/A,#N/A,TRUE,"Conts";#N/A,#N/A,TRUE,"VOS";#N/A,#N/A,TRUE,"Warrington";#N/A,#N/A,TRUE,"Widnes"}</definedName>
    <definedName name="qtyyut" hidden="1">{#N/A,#N/A,TRUE,"Cover";#N/A,#N/A,TRUE,"Conts";#N/A,#N/A,TRUE,"VOS";#N/A,#N/A,TRUE,"Warrington";#N/A,#N/A,TRUE,"Widnes"}</definedName>
    <definedName name="qtyyyhh" localSheetId="8" hidden="1">{#N/A,#N/A,TRUE,"Cover";#N/A,#N/A,TRUE,"Conts";#N/A,#N/A,TRUE,"VOS";#N/A,#N/A,TRUE,"Warrington";#N/A,#N/A,TRUE,"Widnes"}</definedName>
    <definedName name="qtyyyhh" hidden="1">{#N/A,#N/A,TRUE,"Cover";#N/A,#N/A,TRUE,"Conts";#N/A,#N/A,TRUE,"VOS";#N/A,#N/A,TRUE,"Warrington";#N/A,#N/A,TRUE,"Widnes"}</definedName>
    <definedName name="ra">#N/A</definedName>
    <definedName name="rasgg" localSheetId="8" hidden="1">{#N/A,#N/A,TRUE,"Cover";#N/A,#N/A,TRUE,"Conts";#N/A,#N/A,TRUE,"VOS";#N/A,#N/A,TRUE,"Warrington";#N/A,#N/A,TRUE,"Widnes"}</definedName>
    <definedName name="rasgg" hidden="1">{#N/A,#N/A,TRUE,"Cover";#N/A,#N/A,TRUE,"Conts";#N/A,#N/A,TRUE,"VOS";#N/A,#N/A,TRUE,"Warrington";#N/A,#N/A,TRUE,"Widnes"}</definedName>
    <definedName name="Rate">#N/A</definedName>
    <definedName name="RcpPipes" localSheetId="8">'[29]Pipe Schedule'!$C$5:$Z$19</definedName>
    <definedName name="RcpPipes">'[29]Pipe Schedule'!$C$5:$Z$19</definedName>
    <definedName name="RcpPipes2" localSheetId="8">'[29]Pipe Schedule'!$C$21:$Y$37</definedName>
    <definedName name="RcpPipes2">'[29]Pipe Schedule'!$C$21:$Y$37</definedName>
    <definedName name="RD" localSheetId="2">#REF!</definedName>
    <definedName name="RD" localSheetId="8">#REF!</definedName>
    <definedName name="RD">#REF!</definedName>
    <definedName name="rdegsegrg" localSheetId="8"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8">#REF!</definedName>
    <definedName name="_xlnm.Recorder">#REF!</definedName>
    <definedName name="Reinforcement" localSheetId="8">'[10]RCBC Reinforcement'!$G$5:$S$77</definedName>
    <definedName name="Reinforcement">'[10]RCBC Reinforcement'!$G$5:$S$77</definedName>
    <definedName name="REMOVE">#N/A</definedName>
    <definedName name="rer" localSheetId="8" hidden="1">{#N/A,#N/A,TRUE,"Cover";#N/A,#N/A,TRUE,"Conts";#N/A,#N/A,TRUE,"VOS";#N/A,#N/A,TRUE,"Warrington";#N/A,#N/A,TRUE,"Widnes"}</definedName>
    <definedName name="rer" hidden="1">{#N/A,#N/A,TRUE,"Cover";#N/A,#N/A,TRUE,"Conts";#N/A,#N/A,TRUE,"VOS";#N/A,#N/A,TRUE,"Warrington";#N/A,#N/A,TRUE,"Widnes"}</definedName>
    <definedName name="RES" localSheetId="2">[7]WorkBreakDown!#REF!</definedName>
    <definedName name="RES">[7]WorkBreakDown!#REF!</definedName>
    <definedName name="rghhythy" localSheetId="8" hidden="1">{#N/A,#N/A,TRUE,"Cover";#N/A,#N/A,TRUE,"Conts";#N/A,#N/A,TRUE,"VOS";#N/A,#N/A,TRUE,"Warrington";#N/A,#N/A,TRUE,"Widnes"}</definedName>
    <definedName name="rghhythy" hidden="1">{#N/A,#N/A,TRUE,"Cover";#N/A,#N/A,TRUE,"Conts";#N/A,#N/A,TRUE,"VOS";#N/A,#N/A,TRUE,"Warrington";#N/A,#N/A,TRUE,"Widnes"}</definedName>
    <definedName name="rhyuyi" localSheetId="8" hidden="1">{#N/A,#N/A,TRUE,"Cover";#N/A,#N/A,TRUE,"Conts";#N/A,#N/A,TRUE,"VOS";#N/A,#N/A,TRUE,"Warrington";#N/A,#N/A,TRUE,"Widnes"}</definedName>
    <definedName name="rhyuyi" hidden="1">{#N/A,#N/A,TRUE,"Cover";#N/A,#N/A,TRUE,"Conts";#N/A,#N/A,TRUE,"VOS";#N/A,#N/A,TRUE,"Warrington";#N/A,#N/A,TRUE,"Widnes"}</definedName>
    <definedName name="RID" localSheetId="2">[7]WorkBreakDown!#REF!</definedName>
    <definedName name="RID">[7]WorkBreakDown!#REF!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[12]Road_Schedule!$C$4:$L$59</definedName>
    <definedName name="rolly" localSheetId="8">#REF!</definedName>
    <definedName name="rolly">#REF!</definedName>
    <definedName name="ROOF" localSheetId="8">'[11]Build-up'!#REF!</definedName>
    <definedName name="ROOF">'[11]Build-up'!#REF!</definedName>
    <definedName name="RR" localSheetId="8"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8" hidden="1">{#N/A,#N/A,TRUE,"Cover";#N/A,#N/A,TRUE,"Conts";#N/A,#N/A,TRUE,"VOS";#N/A,#N/A,TRUE,"Warrington";#N/A,#N/A,TRUE,"Widnes"}</definedName>
    <definedName name="rrr" hidden="1">{#N/A,#N/A,TRUE,"Cover";#N/A,#N/A,TRUE,"Conts";#N/A,#N/A,TRUE,"VOS";#N/A,#N/A,TRUE,"Warrington";#N/A,#N/A,TRUE,"Widnes"}</definedName>
    <definedName name="rrrr" localSheetId="8" hidden="1">{#N/A,#N/A,TRUE,"Cover";#N/A,#N/A,TRUE,"Conts";#N/A,#N/A,TRUE,"VOS";#N/A,#N/A,TRUE,"Warrington";#N/A,#N/A,TRUE,"Widnes"}</definedName>
    <definedName name="rrrr" hidden="1">{#N/A,#N/A,TRUE,"Cover";#N/A,#N/A,TRUE,"Conts";#N/A,#N/A,TRUE,"VOS";#N/A,#N/A,TRUE,"Warrington";#N/A,#N/A,TRUE,"Widnes"}</definedName>
    <definedName name="rrrrr" localSheetId="8" hidden="1">{#N/A,#N/A,TRUE,"Cover";#N/A,#N/A,TRUE,"Conts";#N/A,#N/A,TRUE,"VOS";#N/A,#N/A,TRUE,"Warrington";#N/A,#N/A,TRUE,"Widnes"}</definedName>
    <definedName name="rrrrr" hidden="1">{#N/A,#N/A,TRUE,"Cover";#N/A,#N/A,TRUE,"Conts";#N/A,#N/A,TRUE,"VOS";#N/A,#N/A,TRUE,"Warrington";#N/A,#N/A,TRUE,"Widnes"}</definedName>
    <definedName name="rrrrrrr" localSheetId="8" hidden="1">{#N/A,#N/A,TRUE,"Cover";#N/A,#N/A,TRUE,"Conts";#N/A,#N/A,TRUE,"VOS";#N/A,#N/A,TRUE,"Warrington";#N/A,#N/A,TRUE,"Widnes"}</definedName>
    <definedName name="rrrrrrr" hidden="1">{#N/A,#N/A,TRUE,"Cover";#N/A,#N/A,TRUE,"Conts";#N/A,#N/A,TRUE,"VOS";#N/A,#N/A,TRUE,"Warrington";#N/A,#N/A,TRUE,"Widnes"}</definedName>
    <definedName name="rrrrrrrrrr" localSheetId="8" hidden="1">{#N/A,#N/A,TRUE,"Cover";#N/A,#N/A,TRUE,"Conts";#N/A,#N/A,TRUE,"VOS";#N/A,#N/A,TRUE,"Warrington";#N/A,#N/A,TRUE,"Widnes"}</definedName>
    <definedName name="rrrrrrrrrr" hidden="1">{#N/A,#N/A,TRUE,"Cover";#N/A,#N/A,TRUE,"Conts";#N/A,#N/A,TRUE,"VOS";#N/A,#N/A,TRUE,"Warrington";#N/A,#N/A,TRUE,"Widnes"}</definedName>
    <definedName name="rrttt" localSheetId="8" hidden="1">{#N/A,#N/A,TRUE,"Cover";#N/A,#N/A,TRUE,"Conts";#N/A,#N/A,TRUE,"VOS";#N/A,#N/A,TRUE,"Warrington";#N/A,#N/A,TRUE,"Widnes"}</definedName>
    <definedName name="rrttt" hidden="1">{#N/A,#N/A,TRUE,"Cover";#N/A,#N/A,TRUE,"Conts";#N/A,#N/A,TRUE,"VOS";#N/A,#N/A,TRUE,"Warrington";#N/A,#N/A,TRUE,"Widnes"}</definedName>
    <definedName name="rt" localSheetId="8" hidden="1">{#N/A,#N/A,TRUE,"Cover";#N/A,#N/A,TRUE,"Conts";#N/A,#N/A,TRUE,"VOS";#N/A,#N/A,TRUE,"Warrington";#N/A,#N/A,TRUE,"Widnes"}</definedName>
    <definedName name="rt" hidden="1">{#N/A,#N/A,TRUE,"Cover";#N/A,#N/A,TRUE,"Conts";#N/A,#N/A,TRUE,"VOS";#N/A,#N/A,TRUE,"Warrington";#N/A,#N/A,TRUE,"Widnes"}</definedName>
    <definedName name="rthsrhs" localSheetId="8" hidden="1">{#N/A,#N/A,TRUE,"Cover";#N/A,#N/A,TRUE,"Conts";#N/A,#N/A,TRUE,"VOS";#N/A,#N/A,TRUE,"Warrington";#N/A,#N/A,TRUE,"Widnes"}</definedName>
    <definedName name="rthsrhs" hidden="1">{#N/A,#N/A,TRUE,"Cover";#N/A,#N/A,TRUE,"Conts";#N/A,#N/A,TRUE,"VOS";#N/A,#N/A,TRUE,"Warrington";#N/A,#N/A,TRUE,"Widnes"}</definedName>
    <definedName name="RTRGJHJ" localSheetId="8" hidden="1">{#N/A,#N/A,TRUE,"Cover";#N/A,#N/A,TRUE,"Conts";#N/A,#N/A,TRUE,"VOS";#N/A,#N/A,TRUE,"Warrington";#N/A,#N/A,TRUE,"Widnes"}</definedName>
    <definedName name="RTRGJHJ" hidden="1">{#N/A,#N/A,TRUE,"Cover";#N/A,#N/A,TRUE,"Conts";#N/A,#N/A,TRUE,"VOS";#N/A,#N/A,TRUE,"Warrington";#N/A,#N/A,TRUE,"Widnes"}</definedName>
    <definedName name="rtryj" localSheetId="8" hidden="1">{#N/A,#N/A,TRUE,"Cover";#N/A,#N/A,TRUE,"Conts";#N/A,#N/A,TRUE,"VOS";#N/A,#N/A,TRUE,"Warrington";#N/A,#N/A,TRUE,"Widnes"}</definedName>
    <definedName name="rtryj" hidden="1">{#N/A,#N/A,TRUE,"Cover";#N/A,#N/A,TRUE,"Conts";#N/A,#N/A,TRUE,"VOS";#N/A,#N/A,TRUE,"Warrington";#N/A,#N/A,TRUE,"Widnes"}</definedName>
    <definedName name="rturudu" localSheetId="8" hidden="1">{#N/A,#N/A,TRUE,"Cover";#N/A,#N/A,TRUE,"Conts";#N/A,#N/A,TRUE,"VOS";#N/A,#N/A,TRUE,"Warrington";#N/A,#N/A,TRUE,"Widnes"}</definedName>
    <definedName name="rturudu" hidden="1">{#N/A,#N/A,TRUE,"Cover";#N/A,#N/A,TRUE,"Conts";#N/A,#N/A,TRUE,"VOS";#N/A,#N/A,TRUE,"Warrington";#N/A,#N/A,TRUE,"Widnes"}</definedName>
    <definedName name="rtysh" localSheetId="8" hidden="1">{#N/A,#N/A,TRUE,"Cover";#N/A,#N/A,TRUE,"Conts";#N/A,#N/A,TRUE,"VOS";#N/A,#N/A,TRUE,"Warrington";#N/A,#N/A,TRUE,"Widnes"}</definedName>
    <definedName name="rtysh" hidden="1">{#N/A,#N/A,TRUE,"Cover";#N/A,#N/A,TRUE,"Conts";#N/A,#N/A,TRUE,"VOS";#N/A,#N/A,TRUE,"Warrington";#N/A,#N/A,TRUE,"Widnes"}</definedName>
    <definedName name="RUT" localSheetId="2">[7]WorkBreakDown!#REF!</definedName>
    <definedName name="RUT">[7]WorkBreakDown!#REF!</definedName>
    <definedName name="rwt" localSheetId="8" hidden="1">{#N/A,#N/A,TRUE,"Cover";#N/A,#N/A,TRUE,"Conts";#N/A,#N/A,TRUE,"VOS";#N/A,#N/A,TRUE,"Warrington";#N/A,#N/A,TRUE,"Widnes"}</definedName>
    <definedName name="rwt" hidden="1">{#N/A,#N/A,TRUE,"Cover";#N/A,#N/A,TRUE,"Conts";#N/A,#N/A,TRUE,"VOS";#N/A,#N/A,TRUE,"Warrington";#N/A,#N/A,TRUE,"Widnes"}</definedName>
    <definedName name="ryeru" localSheetId="8" hidden="1">{#N/A,#N/A,TRUE,"Cover";#N/A,#N/A,TRUE,"Conts";#N/A,#N/A,TRUE,"VOS";#N/A,#N/A,TRUE,"Warrington";#N/A,#N/A,TRUE,"Widnes"}</definedName>
    <definedName name="ryeru" hidden="1">{#N/A,#N/A,TRUE,"Cover";#N/A,#N/A,TRUE,"Conts";#N/A,#N/A,TRUE,"VOS";#N/A,#N/A,TRUE,"Warrington";#N/A,#N/A,TRUE,"Widnes"}</definedName>
    <definedName name="rysrtryftry" localSheetId="8"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8"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8" hidden="1">{#N/A,#N/A,TRUE,"Cover";#N/A,#N/A,TRUE,"Conts";#N/A,#N/A,TRUE,"VOS";#N/A,#N/A,TRUE,"Warrington";#N/A,#N/A,TRUE,"Widnes"}</definedName>
    <definedName name="sdefegdeg" hidden="1">{#N/A,#N/A,TRUE,"Cover";#N/A,#N/A,TRUE,"Conts";#N/A,#N/A,TRUE,"VOS";#N/A,#N/A,TRUE,"Warrington";#N/A,#N/A,TRUE,"Widnes"}</definedName>
    <definedName name="sdf" localSheetId="8" hidden="1">{#N/A,#N/A,TRUE,"Cover";#N/A,#N/A,TRUE,"Conts";#N/A,#N/A,TRUE,"VOS";#N/A,#N/A,TRUE,"Warrington";#N/A,#N/A,TRUE,"Widnes"}</definedName>
    <definedName name="sdf" hidden="1">{#N/A,#N/A,TRUE,"Cover";#N/A,#N/A,TRUE,"Conts";#N/A,#N/A,TRUE,"VOS";#N/A,#N/A,TRUE,"Warrington";#N/A,#N/A,TRUE,"Widnes"}</definedName>
    <definedName name="sdhydfyftuu" localSheetId="8" hidden="1">{#N/A,#N/A,TRUE,"Cover";#N/A,#N/A,TRUE,"Conts";#N/A,#N/A,TRUE,"VOS";#N/A,#N/A,TRUE,"Warrington";#N/A,#N/A,TRUE,"Widnes"}</definedName>
    <definedName name="sdhydfyftuu" hidden="1">{#N/A,#N/A,TRUE,"Cover";#N/A,#N/A,TRUE,"Conts";#N/A,#N/A,TRUE,"VOS";#N/A,#N/A,TRUE,"Warrington";#N/A,#N/A,TRUE,"Widnes"}</definedName>
    <definedName name="Selling_Price">'[30]5'!$AN$1</definedName>
    <definedName name="Services2" localSheetId="8"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8" hidden="1">{#N/A,#N/A,TRUE,"Cover";#N/A,#N/A,TRUE,"Conts";#N/A,#N/A,TRUE,"VOS";#N/A,#N/A,TRUE,"Warrington";#N/A,#N/A,TRUE,"Widnes"}</definedName>
    <definedName name="setdydy" hidden="1">{#N/A,#N/A,TRUE,"Cover";#N/A,#N/A,TRUE,"Conts";#N/A,#N/A,TRUE,"VOS";#N/A,#N/A,TRUE,"Warrington";#N/A,#N/A,TRUE,"Widnes"}</definedName>
    <definedName name="Sewer" localSheetId="2">'FIR summary '!#REF!</definedName>
    <definedName name="Sewer" localSheetId="8">#REF!</definedName>
    <definedName name="Sewer">#REF!</definedName>
    <definedName name="sffff" localSheetId="8"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8" hidden="1">{#N/A,#N/A,TRUE,"Cover";#N/A,#N/A,TRUE,"Conts";#N/A,#N/A,TRUE,"VOS";#N/A,#N/A,TRUE,"Warrington";#N/A,#N/A,TRUE,"Widnes"}</definedName>
    <definedName name="sfhdfj" hidden="1">{#N/A,#N/A,TRUE,"Cover";#N/A,#N/A,TRUE,"Conts";#N/A,#N/A,TRUE,"VOS";#N/A,#N/A,TRUE,"Warrington";#N/A,#N/A,TRUE,"Widnes"}</definedName>
    <definedName name="sgsegegrt" localSheetId="8" hidden="1">{#N/A,#N/A,TRUE,"Cover";#N/A,#N/A,TRUE,"Conts";#N/A,#N/A,TRUE,"VOS";#N/A,#N/A,TRUE,"Warrington";#N/A,#N/A,TRUE,"Widnes"}</definedName>
    <definedName name="sgsegegrt" hidden="1">{#N/A,#N/A,TRUE,"Cover";#N/A,#N/A,TRUE,"Conts";#N/A,#N/A,TRUE,"VOS";#N/A,#N/A,TRUE,"Warrington";#N/A,#N/A,TRUE,"Widnes"}</definedName>
    <definedName name="sgsghju" localSheetId="8" hidden="1">{#N/A,#N/A,TRUE,"Cover";#N/A,#N/A,TRUE,"Conts";#N/A,#N/A,TRUE,"VOS";#N/A,#N/A,TRUE,"Warrington";#N/A,#N/A,TRUE,"Widnes"}</definedName>
    <definedName name="sgsghju" hidden="1">{#N/A,#N/A,TRUE,"Cover";#N/A,#N/A,TRUE,"Conts";#N/A,#N/A,TRUE,"VOS";#N/A,#N/A,TRUE,"Warrington";#N/A,#N/A,TRUE,"Widnes"}</definedName>
    <definedName name="sgsgr" localSheetId="8" hidden="1">{#N/A,#N/A,TRUE,"Cover";#N/A,#N/A,TRUE,"Conts";#N/A,#N/A,TRUE,"VOS";#N/A,#N/A,TRUE,"Warrington";#N/A,#N/A,TRUE,"Widnes"}</definedName>
    <definedName name="sgsgr" hidden="1">{#N/A,#N/A,TRUE,"Cover";#N/A,#N/A,TRUE,"Conts";#N/A,#N/A,TRUE,"VOS";#N/A,#N/A,TRUE,"Warrington";#N/A,#N/A,TRUE,"Widnes"}</definedName>
    <definedName name="sheet" localSheetId="8" hidden="1">{#N/A,#N/A,TRUE,"Cover";#N/A,#N/A,TRUE,"Conts";#N/A,#N/A,TRUE,"VOS";#N/A,#N/A,TRUE,"Warrington";#N/A,#N/A,TRUE,"Widnes"}</definedName>
    <definedName name="sheet" hidden="1">{#N/A,#N/A,TRUE,"Cover";#N/A,#N/A,TRUE,"Conts";#N/A,#N/A,TRUE,"VOS";#N/A,#N/A,TRUE,"Warrington";#N/A,#N/A,TRUE,"Widnes"}</definedName>
    <definedName name="shshgtr" localSheetId="8" hidden="1">{#N/A,#N/A,TRUE,"Cover";#N/A,#N/A,TRUE,"Conts";#N/A,#N/A,TRUE,"VOS";#N/A,#N/A,TRUE,"Warrington";#N/A,#N/A,TRUE,"Widnes"}</definedName>
    <definedName name="shshgtr" hidden="1">{#N/A,#N/A,TRUE,"Cover";#N/A,#N/A,TRUE,"Conts";#N/A,#N/A,TRUE,"VOS";#N/A,#N/A,TRUE,"Warrington";#N/A,#N/A,TRUE,"Widnes"}</definedName>
    <definedName name="SITE__WORKS">'[11]Build-up'!#REF!</definedName>
    <definedName name="SOP">[12]data_sop!$E$9:$AJ$1574</definedName>
    <definedName name="specific">[9]Lookups!$A$2:$A$28</definedName>
    <definedName name="Specific_Category" localSheetId="2">#REF!</definedName>
    <definedName name="Specific_Category" localSheetId="9">#REF!</definedName>
    <definedName name="Specific_Category" localSheetId="18">#REF!</definedName>
    <definedName name="Specific_Category" localSheetId="7">#REF!</definedName>
    <definedName name="Specific_Category" localSheetId="8">#REF!</definedName>
    <definedName name="Specific_Category" localSheetId="6">#REF!</definedName>
    <definedName name="Specific_Category">#REF!</definedName>
    <definedName name="srhrh" localSheetId="8" hidden="1">{#N/A,#N/A,TRUE,"Cover";#N/A,#N/A,TRUE,"Conts";#N/A,#N/A,TRUE,"VOS";#N/A,#N/A,TRUE,"Warrington";#N/A,#N/A,TRUE,"Widnes"}</definedName>
    <definedName name="srhrh" hidden="1">{#N/A,#N/A,TRUE,"Cover";#N/A,#N/A,TRUE,"Conts";#N/A,#N/A,TRUE,"VOS";#N/A,#N/A,TRUE,"Warrington";#N/A,#N/A,TRUE,"Widnes"}</definedName>
    <definedName name="srsetrthgfh" localSheetId="8" hidden="1">{#N/A,#N/A,TRUE,"Cover";#N/A,#N/A,TRUE,"Conts";#N/A,#N/A,TRUE,"VOS";#N/A,#N/A,TRUE,"Warrington";#N/A,#N/A,TRUE,"Widnes"}</definedName>
    <definedName name="srsetrthgfh" hidden="1">{#N/A,#N/A,TRUE,"Cover";#N/A,#N/A,TRUE,"Conts";#N/A,#N/A,TRUE,"VOS";#N/A,#N/A,TRUE,"Warrington";#N/A,#N/A,TRUE,"Widnes"}</definedName>
    <definedName name="srsretr" localSheetId="8" hidden="1">{#N/A,#N/A,TRUE,"Cover";#N/A,#N/A,TRUE,"Conts";#N/A,#N/A,TRUE,"VOS";#N/A,#N/A,TRUE,"Warrington";#N/A,#N/A,TRUE,"Widnes"}</definedName>
    <definedName name="srsretr" hidden="1">{#N/A,#N/A,TRUE,"Cover";#N/A,#N/A,TRUE,"Conts";#N/A,#N/A,TRUE,"VOS";#N/A,#N/A,TRUE,"Warrington";#N/A,#N/A,TRUE,"Widnes"}</definedName>
    <definedName name="sryeysr" localSheetId="8" hidden="1">{#N/A,#N/A,TRUE,"Cover";#N/A,#N/A,TRUE,"Conts";#N/A,#N/A,TRUE,"VOS";#N/A,#N/A,TRUE,"Warrington";#N/A,#N/A,TRUE,"Widnes"}</definedName>
    <definedName name="sryeysr" hidden="1">{#N/A,#N/A,TRUE,"Cover";#N/A,#N/A,TRUE,"Conts";#N/A,#N/A,TRUE,"VOS";#N/A,#N/A,TRUE,"Warrington";#N/A,#N/A,TRUE,"Widnes"}</definedName>
    <definedName name="ssshhh" localSheetId="8"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'[16]Fill this out first...'!$D$12</definedName>
    <definedName name="STAIRS" localSheetId="8">'[11]Build-up'!#REF!</definedName>
    <definedName name="STAIRS">'[11]Build-up'!#REF!</definedName>
    <definedName name="start" localSheetId="8">#REF!</definedName>
    <definedName name="start">#REF!</definedName>
    <definedName name="Status">[9]Lookups!$C$2:$C$3</definedName>
    <definedName name="steps" localSheetId="8"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2">'FIR summary '!#REF!</definedName>
    <definedName name="Storm" localSheetId="8">#REF!</definedName>
    <definedName name="Storm">#REF!</definedName>
    <definedName name="stormwater_pipe_network">'[12]Stormwater Pipe Network'!$D$13:$F$1575</definedName>
    <definedName name="stryt5u8h87" localSheetId="8" hidden="1">{#N/A,#N/A,TRUE,"Cover";#N/A,#N/A,TRUE,"Conts";#N/A,#N/A,TRUE,"VOS";#N/A,#N/A,TRUE,"Warrington";#N/A,#N/A,TRUE,"Widnes"}</definedName>
    <definedName name="stryt5u8h87" hidden="1">{#N/A,#N/A,TRUE,"Cover";#N/A,#N/A,TRUE,"Conts";#N/A,#N/A,TRUE,"VOS";#N/A,#N/A,TRUE,"Warrington";#N/A,#N/A,TRUE,"Widnes"}</definedName>
    <definedName name="Su">'[31]Prev'' Summary'!$M$52</definedName>
    <definedName name="SUBSTRUCTIRE" localSheetId="8">'[11]Build-up'!#REF!</definedName>
    <definedName name="SUBSTRUCTIRE">'[11]Build-up'!#REF!</definedName>
    <definedName name="sum6b" localSheetId="8">#REF!</definedName>
    <definedName name="sum6b">#REF!</definedName>
    <definedName name="sum6C" localSheetId="8">#REF!</definedName>
    <definedName name="sum6C">#REF!</definedName>
    <definedName name="summary" localSheetId="8">#REF!</definedName>
    <definedName name="summary">#REF!</definedName>
    <definedName name="swsdfa" localSheetId="8" hidden="1">{#N/A,#N/A,TRUE,"Cover";#N/A,#N/A,TRUE,"Conts";#N/A,#N/A,TRUE,"VOS";#N/A,#N/A,TRUE,"Warrington";#N/A,#N/A,TRUE,"Widnes"}</definedName>
    <definedName name="swsdfa" hidden="1">{#N/A,#N/A,TRUE,"Cover";#N/A,#N/A,TRUE,"Conts";#N/A,#N/A,TRUE,"VOS";#N/A,#N/A,TRUE,"Warrington";#N/A,#N/A,TRUE,"Widnes"}</definedName>
    <definedName name="syu" localSheetId="8" hidden="1">{#N/A,#N/A,TRUE,"Cover";#N/A,#N/A,TRUE,"Conts";#N/A,#N/A,TRUE,"VOS";#N/A,#N/A,TRUE,"Warrington";#N/A,#N/A,TRUE,"Widnes"}</definedName>
    <definedName name="syu" hidden="1">{#N/A,#N/A,TRUE,"Cover";#N/A,#N/A,TRUE,"Conts";#N/A,#N/A,TRUE,"VOS";#N/A,#N/A,TRUE,"Warrington";#N/A,#N/A,TRUE,"Widnes"}</definedName>
    <definedName name="test" localSheetId="8"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8" hidden="1">{#N/A,#N/A,TRUE,"Cover";#N/A,#N/A,TRUE,"Conts";#N/A,#N/A,TRUE,"VOS";#N/A,#N/A,TRUE,"Warrington";#N/A,#N/A,TRUE,"Widnes"}</definedName>
    <definedName name="thwghrt" hidden="1">{#N/A,#N/A,TRUE,"Cover";#N/A,#N/A,TRUE,"Conts";#N/A,#N/A,TRUE,"VOS";#N/A,#N/A,TRUE,"Warrington";#N/A,#N/A,TRUE,"Widnes"}</definedName>
    <definedName name="TITLE" localSheetId="2">[7]WorkBreakDown!#REF!</definedName>
    <definedName name="TITLE">[7]WorkBreakDown!#REF!</definedName>
    <definedName name="Total" localSheetId="2">'FIR summary '!$I$79</definedName>
    <definedName name="Total" localSheetId="8">#REF!</definedName>
    <definedName name="Total">#REF!</definedName>
    <definedName name="total_net_rent_for_cashflow" localSheetId="8">'[8]Net rent analysis'!$J$190:$X$191</definedName>
    <definedName name="total_net_rent_for_cashflow">'[8]Net rent analysis'!$J$190:$X$191</definedName>
    <definedName name="TP">'[19]TENDER PROG.'!$A$1:$P$17</definedName>
    <definedName name="trbnuomi" localSheetId="8" hidden="1">{#N/A,#N/A,TRUE,"Cover";#N/A,#N/A,TRUE,"Conts";#N/A,#N/A,TRUE,"VOS";#N/A,#N/A,TRUE,"Warrington";#N/A,#N/A,TRUE,"Widnes"}</definedName>
    <definedName name="trbnuomi" hidden="1">{#N/A,#N/A,TRUE,"Cover";#N/A,#N/A,TRUE,"Conts";#N/A,#N/A,TRUE,"VOS";#N/A,#N/A,TRUE,"Warrington";#N/A,#N/A,TRUE,"Widnes"}</definedName>
    <definedName name="trgr" localSheetId="8" hidden="1">{#N/A,#N/A,TRUE,"Cover";#N/A,#N/A,TRUE,"Conts";#N/A,#N/A,TRUE,"VOS";#N/A,#N/A,TRUE,"Warrington";#N/A,#N/A,TRUE,"Widnes"}</definedName>
    <definedName name="trgr" hidden="1">{#N/A,#N/A,TRUE,"Cover";#N/A,#N/A,TRUE,"Conts";#N/A,#N/A,TRUE,"VOS";#N/A,#N/A,TRUE,"Warrington";#N/A,#N/A,TRUE,"Widnes"}</definedName>
    <definedName name="trhe" localSheetId="8" hidden="1">{#N/A,#N/A,TRUE,"Cover";#N/A,#N/A,TRUE,"Conts";#N/A,#N/A,TRUE,"VOS";#N/A,#N/A,TRUE,"Warrington";#N/A,#N/A,TRUE,"Widnes"}</definedName>
    <definedName name="trhe" hidden="1">{#N/A,#N/A,TRUE,"Cover";#N/A,#N/A,TRUE,"Conts";#N/A,#N/A,TRUE,"VOS";#N/A,#N/A,TRUE,"Warrington";#N/A,#N/A,TRUE,"Widnes"}</definedName>
    <definedName name="trhsh" localSheetId="8" hidden="1">{#N/A,#N/A,TRUE,"Cover";#N/A,#N/A,TRUE,"Conts";#N/A,#N/A,TRUE,"VOS";#N/A,#N/A,TRUE,"Warrington";#N/A,#N/A,TRUE,"Widnes"}</definedName>
    <definedName name="trhsh" hidden="1">{#N/A,#N/A,TRUE,"Cover";#N/A,#N/A,TRUE,"Conts";#N/A,#N/A,TRUE,"VOS";#N/A,#N/A,TRUE,"Warrington";#N/A,#N/A,TRUE,"Widnes"}</definedName>
    <definedName name="trhsw" localSheetId="8" hidden="1">{#N/A,#N/A,TRUE,"Cover";#N/A,#N/A,TRUE,"Conts";#N/A,#N/A,TRUE,"VOS";#N/A,#N/A,TRUE,"Warrington";#N/A,#N/A,TRUE,"Widnes"}</definedName>
    <definedName name="trhsw" hidden="1">{#N/A,#N/A,TRUE,"Cover";#N/A,#N/A,TRUE,"Conts";#N/A,#N/A,TRUE,"VOS";#N/A,#N/A,TRUE,"Warrington";#N/A,#N/A,TRUE,"Widnes"}</definedName>
    <definedName name="TT">[19]PROC.PROG!$A$1:$R$33</definedName>
    <definedName name="ttl">'[32]EV-Chart Data'!$B$1</definedName>
    <definedName name="tui" localSheetId="8" hidden="1">{#N/A,#N/A,TRUE,"Cover";#N/A,#N/A,TRUE,"Conts";#N/A,#N/A,TRUE,"VOS";#N/A,#N/A,TRUE,"Warrington";#N/A,#N/A,TRUE,"Widnes"}</definedName>
    <definedName name="tui" hidden="1">{#N/A,#N/A,TRUE,"Cover";#N/A,#N/A,TRUE,"Conts";#N/A,#N/A,TRUE,"VOS";#N/A,#N/A,TRUE,"Warrington";#N/A,#N/A,TRUE,"Widnes"}</definedName>
    <definedName name="tuite" localSheetId="8" hidden="1">{#N/A,#N/A,TRUE,"Cover";#N/A,#N/A,TRUE,"Conts";#N/A,#N/A,TRUE,"VOS";#N/A,#N/A,TRUE,"Warrington";#N/A,#N/A,TRUE,"Widnes"}</definedName>
    <definedName name="tuite" hidden="1">{#N/A,#N/A,TRUE,"Cover";#N/A,#N/A,TRUE,"Conts";#N/A,#N/A,TRUE,"VOS";#N/A,#N/A,TRUE,"Warrington";#N/A,#N/A,TRUE,"Widnes"}</definedName>
    <definedName name="tvtyiuoujl" localSheetId="8" hidden="1">{#N/A,#N/A,TRUE,"Cover";#N/A,#N/A,TRUE,"Conts";#N/A,#N/A,TRUE,"VOS";#N/A,#N/A,TRUE,"Warrington";#N/A,#N/A,TRUE,"Widnes"}</definedName>
    <definedName name="tvtyiuoujl" hidden="1">{#N/A,#N/A,TRUE,"Cover";#N/A,#N/A,TRUE,"Conts";#N/A,#N/A,TRUE,"VOS";#N/A,#N/A,TRUE,"Warrington";#N/A,#N/A,TRUE,"Widnes"}</definedName>
    <definedName name="ty" localSheetId="8" hidden="1">{#N/A,#N/A,TRUE,"Cover";#N/A,#N/A,TRUE,"Conts";#N/A,#N/A,TRUE,"VOS";#N/A,#N/A,TRUE,"Warrington";#N/A,#N/A,TRUE,"Widnes"}</definedName>
    <definedName name="ty" hidden="1">{#N/A,#N/A,TRUE,"Cover";#N/A,#N/A,TRUE,"Conts";#N/A,#N/A,TRUE,"VOS";#N/A,#N/A,TRUE,"Warrington";#N/A,#N/A,TRUE,"Widnes"}</definedName>
    <definedName name="type">'[16]Fill this out first...'!$D$13</definedName>
    <definedName name="Type_of_Incident" localSheetId="2">[9]Lookups!#REF!</definedName>
    <definedName name="Type_of_Incident" localSheetId="9">[9]Lookups!#REF!</definedName>
    <definedName name="Type_of_Incident" localSheetId="18">[9]Lookups!#REF!</definedName>
    <definedName name="Type_of_Incident" localSheetId="8">[9]Lookups!#REF!</definedName>
    <definedName name="Type_of_Incident" localSheetId="6">[9]Lookups!#REF!</definedName>
    <definedName name="Type_of_Incident">[9]Lookups!#REF!</definedName>
    <definedName name="Type_of_Inspection" localSheetId="2">#REF!</definedName>
    <definedName name="Type_of_Inspection" localSheetId="9">#REF!</definedName>
    <definedName name="Type_of_Inspection" localSheetId="18">#REF!</definedName>
    <definedName name="Type_of_Inspection" localSheetId="8">#REF!</definedName>
    <definedName name="Type_of_Inspection" localSheetId="6">#REF!</definedName>
    <definedName name="Type_of_Inspection">#REF!</definedName>
    <definedName name="TypeOfFinish" localSheetId="8">'[29]CESMM3 class'!$B$19:$B$20</definedName>
    <definedName name="TypeOfFinish">'[29]CESMM3 class'!$B$19:$B$20</definedName>
    <definedName name="TypeOfPipes">'[12]CESMM3 class'!$B$7:$B$14</definedName>
    <definedName name="tyutri" localSheetId="8" hidden="1">{#N/A,#N/A,TRUE,"Cover";#N/A,#N/A,TRUE,"Conts";#N/A,#N/A,TRUE,"VOS";#N/A,#N/A,TRUE,"Warrington";#N/A,#N/A,TRUE,"Widnes"}</definedName>
    <definedName name="tyutri" hidden="1">{#N/A,#N/A,TRUE,"Cover";#N/A,#N/A,TRUE,"Conts";#N/A,#N/A,TRUE,"VOS";#N/A,#N/A,TRUE,"Warrington";#N/A,#N/A,TRUE,"Widnes"}</definedName>
    <definedName name="u" localSheetId="8" hidden="1">{#N/A,#N/A,TRUE,"Cover";#N/A,#N/A,TRUE,"Conts";#N/A,#N/A,TRUE,"VOS";#N/A,#N/A,TRUE,"Warrington";#N/A,#N/A,TRUE,"Widnes"}</definedName>
    <definedName name="u" hidden="1">{#N/A,#N/A,TRUE,"Cover";#N/A,#N/A,TRUE,"Conts";#N/A,#N/A,TRUE,"VOS";#N/A,#N/A,TRUE,"Warrington";#N/A,#N/A,TRUE,"Widnes"}</definedName>
    <definedName name="uhhtrytrs" localSheetId="8" hidden="1">{#N/A,#N/A,TRUE,"Cover";#N/A,#N/A,TRUE,"Conts";#N/A,#N/A,TRUE,"VOS";#N/A,#N/A,TRUE,"Warrington";#N/A,#N/A,TRUE,"Widnes"}</definedName>
    <definedName name="uhhtrytrs" hidden="1">{#N/A,#N/A,TRUE,"Cover";#N/A,#N/A,TRUE,"Conts";#N/A,#N/A,TRUE,"VOS";#N/A,#N/A,TRUE,"Warrington";#N/A,#N/A,TRUE,"Widnes"}</definedName>
    <definedName name="ui" localSheetId="8" hidden="1">{#N/A,#N/A,TRUE,"Cover";#N/A,#N/A,TRUE,"Conts";#N/A,#N/A,TRUE,"VOS";#N/A,#N/A,TRUE,"Warrington";#N/A,#N/A,TRUE,"Widnes"}</definedName>
    <definedName name="ui" hidden="1">{#N/A,#N/A,TRUE,"Cover";#N/A,#N/A,TRUE,"Conts";#N/A,#N/A,TRUE,"VOS";#N/A,#N/A,TRUE,"Warrington";#N/A,#N/A,TRUE,"Widnes"}</definedName>
    <definedName name="uih" localSheetId="8" hidden="1">{#N/A,#N/A,TRUE,"Cover";#N/A,#N/A,TRUE,"Conts";#N/A,#N/A,TRUE,"VOS";#N/A,#N/A,TRUE,"Warrington";#N/A,#N/A,TRUE,"Widnes"}</definedName>
    <definedName name="uih" hidden="1">{#N/A,#N/A,TRUE,"Cover";#N/A,#N/A,TRUE,"Conts";#N/A,#N/A,TRUE,"VOS";#N/A,#N/A,TRUE,"Warrington";#N/A,#N/A,TRUE,"Widnes"}</definedName>
    <definedName name="uit" localSheetId="8" hidden="1">{#N/A,#N/A,TRUE,"Cover";#N/A,#N/A,TRUE,"Conts";#N/A,#N/A,TRUE,"VOS";#N/A,#N/A,TRUE,"Warrington";#N/A,#N/A,TRUE,"Widnes"}</definedName>
    <definedName name="uit" hidden="1">{#N/A,#N/A,TRUE,"Cover";#N/A,#N/A,TRUE,"Conts";#N/A,#N/A,TRUE,"VOS";#N/A,#N/A,TRUE,"Warrington";#N/A,#N/A,TRUE,"Widnes"}</definedName>
    <definedName name="uiuif" localSheetId="8" hidden="1">{#N/A,#N/A,TRUE,"Cover";#N/A,#N/A,TRUE,"Conts";#N/A,#N/A,TRUE,"VOS";#N/A,#N/A,TRUE,"Warrington";#N/A,#N/A,TRUE,"Widnes"}</definedName>
    <definedName name="uiuif" hidden="1">{#N/A,#N/A,TRUE,"Cover";#N/A,#N/A,TRUE,"Conts";#N/A,#N/A,TRUE,"VOS";#N/A,#N/A,TRUE,"Warrington";#N/A,#N/A,TRUE,"Widnes"}</definedName>
    <definedName name="uiy" localSheetId="8" hidden="1">{#N/A,#N/A,TRUE,"Cover";#N/A,#N/A,TRUE,"Conts";#N/A,#N/A,TRUE,"VOS";#N/A,#N/A,TRUE,"Warrington";#N/A,#N/A,TRUE,"Widnes"}</definedName>
    <definedName name="uiy" hidden="1">{#N/A,#N/A,TRUE,"Cover";#N/A,#N/A,TRUE,"Conts";#N/A,#N/A,TRUE,"VOS";#N/A,#N/A,TRUE,"Warrington";#N/A,#N/A,TRUE,"Widnes"}</definedName>
    <definedName name="uiyuitii" localSheetId="8" hidden="1">{#N/A,#N/A,TRUE,"Cover";#N/A,#N/A,TRUE,"Conts";#N/A,#N/A,TRUE,"VOS";#N/A,#N/A,TRUE,"Warrington";#N/A,#N/A,TRUE,"Widnes"}</definedName>
    <definedName name="uiyuitii" hidden="1">{#N/A,#N/A,TRUE,"Cover";#N/A,#N/A,TRUE,"Conts";#N/A,#N/A,TRUE,"VOS";#N/A,#N/A,TRUE,"Warrington";#N/A,#N/A,TRUE,"Widnes"}</definedName>
    <definedName name="uj" localSheetId="8"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8" hidden="1">{#N/A,#N/A,TRUE,"Cover";#N/A,#N/A,TRUE,"Conts";#N/A,#N/A,TRUE,"VOS";#N/A,#N/A,TRUE,"Warrington";#N/A,#N/A,TRUE,"Widnes"}</definedName>
    <definedName name="ulppuipui" hidden="1">{#N/A,#N/A,TRUE,"Cover";#N/A,#N/A,TRUE,"Conts";#N/A,#N/A,TRUE,"VOS";#N/A,#N/A,TRUE,"Warrington";#N/A,#N/A,TRUE,"Widnes"}</definedName>
    <definedName name="undo" localSheetId="8" hidden="1">{#N/A,#N/A,TRUE,"Cover";#N/A,#N/A,TRUE,"Conts";#N/A,#N/A,TRUE,"VOS";#N/A,#N/A,TRUE,"Warrington";#N/A,#N/A,TRUE,"Widnes"}</definedName>
    <definedName name="undo" hidden="1">{#N/A,#N/A,TRUE,"Cover";#N/A,#N/A,TRUE,"Conts";#N/A,#N/A,TRUE,"VOS";#N/A,#N/A,TRUE,"Warrington";#N/A,#N/A,TRUE,"Widnes"}</definedName>
    <definedName name="uolougouio" localSheetId="8" hidden="1">{#N/A,#N/A,TRUE,"Cover";#N/A,#N/A,TRUE,"Conts";#N/A,#N/A,TRUE,"VOS";#N/A,#N/A,TRUE,"Warrington";#N/A,#N/A,TRUE,"Widnes"}</definedName>
    <definedName name="uolougouio" hidden="1">{#N/A,#N/A,TRUE,"Cover";#N/A,#N/A,TRUE,"Conts";#N/A,#N/A,TRUE,"VOS";#N/A,#N/A,TRUE,"Warrington";#N/A,#N/A,TRUE,"Widnes"}</definedName>
    <definedName name="UPT" localSheetId="2">[7]WorkBreakDown!#REF!</definedName>
    <definedName name="UPT">[7]WorkBreakDown!#REF!</definedName>
    <definedName name="uy" localSheetId="8" hidden="1">{#N/A,#N/A,TRUE,"Cover";#N/A,#N/A,TRUE,"Conts";#N/A,#N/A,TRUE,"VOS";#N/A,#N/A,TRUE,"Warrington";#N/A,#N/A,TRUE,"Widnes"}</definedName>
    <definedName name="uy" hidden="1">{#N/A,#N/A,TRUE,"Cover";#N/A,#N/A,TRUE,"Conts";#N/A,#N/A,TRUE,"VOS";#N/A,#N/A,TRUE,"Warrington";#N/A,#N/A,TRUE,"Widnes"}</definedName>
    <definedName name="v" localSheetId="8" hidden="1">{#N/A,#N/A,TRUE,"Cover";#N/A,#N/A,TRUE,"Conts";#N/A,#N/A,TRUE,"VOS";#N/A,#N/A,TRUE,"Warrington";#N/A,#N/A,TRUE,"Widnes"}</definedName>
    <definedName name="v" hidden="1">{#N/A,#N/A,TRUE,"Cover";#N/A,#N/A,TRUE,"Conts";#N/A,#N/A,TRUE,"VOS";#N/A,#N/A,TRUE,"Warrington";#N/A,#N/A,TRUE,"Widnes"}</definedName>
    <definedName name="Value_Col" localSheetId="8">#REF!</definedName>
    <definedName name="Value_Col">#REF!</definedName>
    <definedName name="Variation" localSheetId="8"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8" hidden="1">{#N/A,#N/A,TRUE,"Cover";#N/A,#N/A,TRUE,"Conts";#N/A,#N/A,TRUE,"VOS";#N/A,#N/A,TRUE,"Warrington";#N/A,#N/A,TRUE,"Widnes"}</definedName>
    <definedName name="VENT" hidden="1">{#N/A,#N/A,TRUE,"Cover";#N/A,#N/A,TRUE,"Conts";#N/A,#N/A,TRUE,"VOS";#N/A,#N/A,TRUE,"Warrington";#N/A,#N/A,TRUE,"Widnes"}</definedName>
    <definedName name="vj" localSheetId="8" hidden="1">{#N/A,#N/A,TRUE,"Cover";#N/A,#N/A,TRUE,"Conts";#N/A,#N/A,TRUE,"VOS";#N/A,#N/A,TRUE,"Warrington";#N/A,#N/A,TRUE,"Widnes"}</definedName>
    <definedName name="vj" hidden="1">{#N/A,#N/A,TRUE,"Cover";#N/A,#N/A,TRUE,"Conts";#N/A,#N/A,TRUE,"VOS";#N/A,#N/A,TRUE,"Warrington";#N/A,#N/A,TRUE,"Widnes"}</definedName>
    <definedName name="VO" localSheetId="2">'FIR summary '!#REF!</definedName>
    <definedName name="VO" localSheetId="8">#REF!</definedName>
    <definedName name="VO">#REF!</definedName>
    <definedName name="W" localSheetId="2">#REF!</definedName>
    <definedName name="W" localSheetId="8">#REF!</definedName>
    <definedName name="W">#REF!</definedName>
    <definedName name="w26te" localSheetId="8" hidden="1">{#N/A,#N/A,TRUE,"Cover";#N/A,#N/A,TRUE,"Conts";#N/A,#N/A,TRUE,"VOS";#N/A,#N/A,TRUE,"Warrington";#N/A,#N/A,TRUE,"Widnes"}</definedName>
    <definedName name="w26te" hidden="1">{#N/A,#N/A,TRUE,"Cover";#N/A,#N/A,TRUE,"Conts";#N/A,#N/A,TRUE,"VOS";#N/A,#N/A,TRUE,"Warrington";#N/A,#N/A,TRUE,"Widnes"}</definedName>
    <definedName name="w6y" localSheetId="8" hidden="1">{#N/A,#N/A,TRUE,"Cover";#N/A,#N/A,TRUE,"Conts";#N/A,#N/A,TRUE,"VOS";#N/A,#N/A,TRUE,"Warrington";#N/A,#N/A,TRUE,"Widnes"}</definedName>
    <definedName name="w6y" hidden="1">{#N/A,#N/A,TRUE,"Cover";#N/A,#N/A,TRUE,"Conts";#N/A,#N/A,TRUE,"VOS";#N/A,#N/A,TRUE,"Warrington";#N/A,#N/A,TRUE,"Widnes"}</definedName>
    <definedName name="waff" localSheetId="8" hidden="1">{#N/A,#N/A,TRUE,"Cover";#N/A,#N/A,TRUE,"Conts";#N/A,#N/A,TRUE,"VOS";#N/A,#N/A,TRUE,"Warrington";#N/A,#N/A,TRUE,"Widnes"}</definedName>
    <definedName name="waff" hidden="1">{#N/A,#N/A,TRUE,"Cover";#N/A,#N/A,TRUE,"Conts";#N/A,#N/A,TRUE,"VOS";#N/A,#N/A,TRUE,"Warrington";#N/A,#N/A,TRUE,"Widnes"}</definedName>
    <definedName name="WALL__FINISHES">'[11]Build-up'!#REF!</definedName>
    <definedName name="warergtrjyiu" localSheetId="8" hidden="1">{#N/A,#N/A,TRUE,"Cover";#N/A,#N/A,TRUE,"Conts";#N/A,#N/A,TRUE,"VOS";#N/A,#N/A,TRUE,"Warrington";#N/A,#N/A,TRUE,"Widnes"}</definedName>
    <definedName name="warergtrjyiu" hidden="1">{#N/A,#N/A,TRUE,"Cover";#N/A,#N/A,TRUE,"Conts";#N/A,#N/A,TRUE,"VOS";#N/A,#N/A,TRUE,"Warrington";#N/A,#N/A,TRUE,"Widnes"}</definedName>
    <definedName name="Water_Level">'[12]Trench data'!$H$7:$H$8</definedName>
    <definedName name="wawst" localSheetId="8" hidden="1">{#N/A,#N/A,TRUE,"Cover";#N/A,#N/A,TRUE,"Conts";#N/A,#N/A,TRUE,"VOS";#N/A,#N/A,TRUE,"Warrington";#N/A,#N/A,TRUE,"Widnes"}</definedName>
    <definedName name="wawst" hidden="1">{#N/A,#N/A,TRUE,"Cover";#N/A,#N/A,TRUE,"Conts";#N/A,#N/A,TRUE,"VOS";#N/A,#N/A,TRUE,"Warrington";#N/A,#N/A,TRUE,"Widnes"}</definedName>
    <definedName name="wegywegt" localSheetId="8" hidden="1">{#N/A,#N/A,TRUE,"Cover";#N/A,#N/A,TRUE,"Conts";#N/A,#N/A,TRUE,"VOS";#N/A,#N/A,TRUE,"Warrington";#N/A,#N/A,TRUE,"Widnes"}</definedName>
    <definedName name="wegywegt" hidden="1">{#N/A,#N/A,TRUE,"Cover";#N/A,#N/A,TRUE,"Conts";#N/A,#N/A,TRUE,"VOS";#N/A,#N/A,TRUE,"Warrington";#N/A,#N/A,TRUE,"Widnes"}</definedName>
    <definedName name="weq" localSheetId="8"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8" hidden="1">{#N/A,#N/A,TRUE,"Cover";#N/A,#N/A,TRUE,"Conts";#N/A,#N/A,TRUE,"VOS";#N/A,#N/A,TRUE,"Warrington";#N/A,#N/A,TRUE,"Widnes"}</definedName>
    <definedName name="wert" hidden="1">{#N/A,#N/A,TRUE,"Cover";#N/A,#N/A,TRUE,"Conts";#N/A,#N/A,TRUE,"VOS";#N/A,#N/A,TRUE,"Warrington";#N/A,#N/A,TRUE,"Widnes"}</definedName>
    <definedName name="wetjy" localSheetId="8" hidden="1">{#N/A,#N/A,TRUE,"Cover";#N/A,#N/A,TRUE,"Conts";#N/A,#N/A,TRUE,"VOS";#N/A,#N/A,TRUE,"Warrington";#N/A,#N/A,TRUE,"Widnes"}</definedName>
    <definedName name="wetjy" hidden="1">{#N/A,#N/A,TRUE,"Cover";#N/A,#N/A,TRUE,"Conts";#N/A,#N/A,TRUE,"VOS";#N/A,#N/A,TRUE,"Warrington";#N/A,#N/A,TRUE,"Widnes"}</definedName>
    <definedName name="wetyrutu" localSheetId="8" hidden="1">{#N/A,#N/A,TRUE,"Cover";#N/A,#N/A,TRUE,"Conts";#N/A,#N/A,TRUE,"VOS";#N/A,#N/A,TRUE,"Warrington";#N/A,#N/A,TRUE,"Widnes"}</definedName>
    <definedName name="wetyrutu" hidden="1">{#N/A,#N/A,TRUE,"Cover";#N/A,#N/A,TRUE,"Conts";#N/A,#N/A,TRUE,"VOS";#N/A,#N/A,TRUE,"Warrington";#N/A,#N/A,TRUE,"Widnes"}</definedName>
    <definedName name="WINDOWS__AND__EXTERNAL__DOORS">'[11]Build-up'!#REF!</definedName>
    <definedName name="wqer" localSheetId="8" hidden="1">{#N/A,#N/A,TRUE,"Cover";#N/A,#N/A,TRUE,"Conts";#N/A,#N/A,TRUE,"VOS";#N/A,#N/A,TRUE,"Warrington";#N/A,#N/A,TRUE,"Widnes"}</definedName>
    <definedName name="wqer" hidden="1">{#N/A,#N/A,TRUE,"Cover";#N/A,#N/A,TRUE,"Conts";#N/A,#N/A,TRUE,"VOS";#N/A,#N/A,TRUE,"Warrington";#N/A,#N/A,TRUE,"Widnes"}</definedName>
    <definedName name="wrn.all." localSheetId="8"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8"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8"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8" hidden="1">{"Base Year Demand",#N/A,FALSE,"Demand-Base Year"}</definedName>
    <definedName name="wrn.BaseYearDemand." hidden="1">{"Base Year Demand",#N/A,FALSE,"Demand-Base Year"}</definedName>
    <definedName name="wrn.Both._.Outputs." localSheetId="8" hidden="1">{"LTV Output",#N/A,FALSE,"Output";"DCR Output",#N/A,FALSE,"Output"}</definedName>
    <definedName name="wrn.Both._.Outputs." hidden="1">{"LTV Output",#N/A,FALSE,"Output";"DCR Output",#N/A,FALSE,"Output"}</definedName>
    <definedName name="wrn.COST_SHEETS." localSheetId="8" hidden="1">{#N/A,#N/A,FALSE,"WBS 1.06";#N/A,#N/A,FALSE,"WBS 1.14";#N/A,#N/A,FALSE,"WBS 1.17";#N/A,#N/A,FALSE,"WBS 1.18"}</definedName>
    <definedName name="wrn.COST_SHEETS." hidden="1">{#N/A,#N/A,FALSE,"WBS 1.06";#N/A,#N/A,FALSE,"WBS 1.14";#N/A,#N/A,FALSE,"WBS 1.17";#N/A,#N/A,FALSE,"WBS 1.18"}</definedName>
    <definedName name="wrn.DCR._.Output." localSheetId="8" hidden="1">{"DCR Output",#N/A,FALSE,"Output"}</definedName>
    <definedName name="wrn.DCR._.Output." hidden="1">{"DCR Output",#N/A,FALSE,"Output"}</definedName>
    <definedName name="wrn.Demand._.Calcs." localSheetId="8" hidden="1">{#N/A,#N/A,FALSE,"Demand Calcs"}</definedName>
    <definedName name="wrn.Demand._.Calcs." hidden="1">{#N/A,#N/A,FALSE,"Demand Calcs"}</definedName>
    <definedName name="wrn.Demand._.Inputs." localSheetId="8" hidden="1">{#N/A,#N/A,FALSE,"Demand Inputs"}</definedName>
    <definedName name="wrn.Demand._.Inputs." hidden="1">{#N/A,#N/A,FALSE,"Demand Inputs"}</definedName>
    <definedName name="wrn.Fair._.Share._.Calcs." localSheetId="8" hidden="1">{#N/A,#N/A,FALSE,"Fair Share"}</definedName>
    <definedName name="wrn.Fair._.Share._.Calcs." hidden="1">{#N/A,#N/A,FALSE,"Fair Share"}</definedName>
    <definedName name="wrn.Final._.Output." localSheetId="8" hidden="1">{#N/A,#N/A,FALSE,"Final Output"}</definedName>
    <definedName name="wrn.Final._.Output." hidden="1">{#N/A,#N/A,FALSE,"Final Output"}</definedName>
    <definedName name="wrn.Full._.Report." localSheetId="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8" hidden="1">{#N/A,#N/A,FALSE,"Input"}</definedName>
    <definedName name="wrn.Inputs." hidden="1">{#N/A,#N/A,FALSE,"Input"}</definedName>
    <definedName name="wrn.Latent._.Demand._.Inputs." localSheetId="8" hidden="1">{#N/A,#N/A,FALSE,"Latent"}</definedName>
    <definedName name="wrn.Latent._.Demand._.Inputs." hidden="1">{#N/A,#N/A,FALSE,"Latent"}</definedName>
    <definedName name="wrn.LTV._.Output." localSheetId="8" hidden="1">{"LTV Output",#N/A,FALSE,"Output"}</definedName>
    <definedName name="wrn.LTV._.Output." hidden="1">{"LTV Output",#N/A,FALSE,"Output"}</definedName>
    <definedName name="wrn.Occupancy._.Calcs." localSheetId="8" hidden="1">{#N/A,#N/A,FALSE,"Occ. Calcs"}</definedName>
    <definedName name="wrn.Occupancy._.Calcs." hidden="1">{#N/A,#N/A,FALSE,"Occ. Calcs"}</definedName>
    <definedName name="wrn.Penetration." localSheetId="8" hidden="1">{#N/A,#N/A,FALSE,"Mkt Pen"}</definedName>
    <definedName name="wrn.Penetration." hidden="1">{#N/A,#N/A,FALSE,"Mkt Pen"}</definedName>
    <definedName name="wrn.pr3sty." localSheetId="8" hidden="1">{#N/A,#N/A,FALSE,"intag";#N/A,#N/A,FALSE,"budg";#N/A,#N/A,FALSE,"samtl"}</definedName>
    <definedName name="wrn.pr3sty." hidden="1">{#N/A,#N/A,FALSE,"intag";#N/A,#N/A,FALSE,"budg";#N/A,#N/A,FALSE,"samtl"}</definedName>
    <definedName name="wrn.pr3sty.neu" localSheetId="8" hidden="1">{#N/A,#N/A,FALSE,"intag";#N/A,#N/A,FALSE,"budg";#N/A,#N/A,FALSE,"samtl"}</definedName>
    <definedName name="wrn.pr3sty.neu" hidden="1">{#N/A,#N/A,FALSE,"intag";#N/A,#N/A,FALSE,"budg";#N/A,#N/A,FALSE,"samtl"}</definedName>
    <definedName name="wrn.Primary._.Competition." localSheetId="8" hidden="1">{#N/A,#N/A,FALSE,"Primary"}</definedName>
    <definedName name="wrn.Primary._.Competition." hidden="1">{#N/A,#N/A,FALSE,"Primary"}</definedName>
    <definedName name="wrn.PrintallD." localSheetId="8"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8"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8" hidden="1">{#N/A,#N/A,FALSE,"Secondary"}</definedName>
    <definedName name="wrn.Secondary._.Competition." hidden="1">{#N/A,#N/A,FALSE,"Secondary"}</definedName>
    <definedName name="wrn.STAMPA._.TUTTO." localSheetId="8"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8" hidden="1">{#N/A,#N/A,TRUE,"arnitower";#N/A,#N/A,TRUE,"arnigarage "}</definedName>
    <definedName name="wrn.struckgi." hidden="1">{#N/A,#N/A,TRUE,"arnitower";#N/A,#N/A,TRUE,"arnigarage "}</definedName>
    <definedName name="wrn.Supply._.Additions." localSheetId="8" hidden="1">{#N/A,#N/A,FALSE,"Supply Addn"}</definedName>
    <definedName name="wrn.Supply._.Additions." hidden="1">{#N/A,#N/A,FALSE,"Supply Addn"}</definedName>
    <definedName name="wrn.Warrington._.Widnes._.QS._.Costs." localSheetId="8" hidden="1">{#N/A,#N/A,TRUE,"Cover";#N/A,#N/A,TRUE,"Conts";#N/A,#N/A,TRUE,"VOS";#N/A,#N/A,TRUE,"Warrington";#N/A,#N/A,TRUE,"Widnes"}</definedName>
    <definedName name="wrn.Warrington._.Widnes._.QS._.Costs." hidden="1">{#N/A,#N/A,TRUE,"Cover";#N/A,#N/A,TRUE,"Conts";#N/A,#N/A,TRUE,"VOS";#N/A,#N/A,TRUE,"Warrington";#N/A,#N/A,TRUE,"Widnes"}</definedName>
    <definedName name="wrrwerwrew" localSheetId="8" hidden="1">{#N/A,#N/A,TRUE,"Cover";#N/A,#N/A,TRUE,"Conts";#N/A,#N/A,TRUE,"VOS";#N/A,#N/A,TRUE,"Warrington";#N/A,#N/A,TRUE,"Widnes"}</definedName>
    <definedName name="wrrwerwrew" hidden="1">{#N/A,#N/A,TRUE,"Cover";#N/A,#N/A,TRUE,"Conts";#N/A,#N/A,TRUE,"VOS";#N/A,#N/A,TRUE,"Warrington";#N/A,#N/A,TRUE,"Widnes"}</definedName>
    <definedName name="wryuwyrututwys" localSheetId="8" hidden="1">{#N/A,#N/A,TRUE,"Cover";#N/A,#N/A,TRUE,"Conts";#N/A,#N/A,TRUE,"VOS";#N/A,#N/A,TRUE,"Warrington";#N/A,#N/A,TRUE,"Widnes"}</definedName>
    <definedName name="wryuwyrututwys" hidden="1">{#N/A,#N/A,TRUE,"Cover";#N/A,#N/A,TRUE,"Conts";#N/A,#N/A,TRUE,"VOS";#N/A,#N/A,TRUE,"Warrington";#N/A,#N/A,TRUE,"Widnes"}</definedName>
    <definedName name="WT" localSheetId="8" hidden="1">{#N/A,#N/A,TRUE,"Cover";#N/A,#N/A,TRUE,"Conts";#N/A,#N/A,TRUE,"VOS";#N/A,#N/A,TRUE,"Warrington";#N/A,#N/A,TRUE,"Widnes"}</definedName>
    <definedName name="WT" hidden="1">{#N/A,#N/A,TRUE,"Cover";#N/A,#N/A,TRUE,"Conts";#N/A,#N/A,TRUE,"VOS";#N/A,#N/A,TRUE,"Warrington";#N/A,#N/A,TRUE,"Widnes"}</definedName>
    <definedName name="wtey" localSheetId="8" hidden="1">{#N/A,#N/A,TRUE,"Cover";#N/A,#N/A,TRUE,"Conts";#N/A,#N/A,TRUE,"VOS";#N/A,#N/A,TRUE,"Warrington";#N/A,#N/A,TRUE,"Widnes"}</definedName>
    <definedName name="wtey" hidden="1">{#N/A,#N/A,TRUE,"Cover";#N/A,#N/A,TRUE,"Conts";#N/A,#N/A,TRUE,"VOS";#N/A,#N/A,TRUE,"Warrington";#N/A,#N/A,TRUE,"Widnes"}</definedName>
    <definedName name="wtrwt" localSheetId="8" hidden="1">{#N/A,#N/A,TRUE,"Cover";#N/A,#N/A,TRUE,"Conts";#N/A,#N/A,TRUE,"VOS";#N/A,#N/A,TRUE,"Warrington";#N/A,#N/A,TRUE,"Widnes"}</definedName>
    <definedName name="wtrwt" hidden="1">{#N/A,#N/A,TRUE,"Cover";#N/A,#N/A,TRUE,"Conts";#N/A,#N/A,TRUE,"VOS";#N/A,#N/A,TRUE,"Warrington";#N/A,#N/A,TRUE,"Widnes"}</definedName>
    <definedName name="wtrywryt" localSheetId="8" hidden="1">{#N/A,#N/A,TRUE,"Cover";#N/A,#N/A,TRUE,"Conts";#N/A,#N/A,TRUE,"VOS";#N/A,#N/A,TRUE,"Warrington";#N/A,#N/A,TRUE,"Widnes"}</definedName>
    <definedName name="wtrywryt" hidden="1">{#N/A,#N/A,TRUE,"Cover";#N/A,#N/A,TRUE,"Conts";#N/A,#N/A,TRUE,"VOS";#N/A,#N/A,TRUE,"Warrington";#N/A,#N/A,TRUE,"Widnes"}</definedName>
    <definedName name="wtwt" localSheetId="8" hidden="1">{#N/A,#N/A,TRUE,"Cover";#N/A,#N/A,TRUE,"Conts";#N/A,#N/A,TRUE,"VOS";#N/A,#N/A,TRUE,"Warrington";#N/A,#N/A,TRUE,"Widnes"}</definedName>
    <definedName name="wtwt" hidden="1">{#N/A,#N/A,TRUE,"Cover";#N/A,#N/A,TRUE,"Conts";#N/A,#N/A,TRUE,"VOS";#N/A,#N/A,TRUE,"Warrington";#N/A,#N/A,TRUE,"Widnes"}</definedName>
    <definedName name="wtwy" localSheetId="8" hidden="1">{#N/A,#N/A,TRUE,"Cover";#N/A,#N/A,TRUE,"Conts";#N/A,#N/A,TRUE,"VOS";#N/A,#N/A,TRUE,"Warrington";#N/A,#N/A,TRUE,"Widnes"}</definedName>
    <definedName name="wtwy" hidden="1">{#N/A,#N/A,TRUE,"Cover";#N/A,#N/A,TRUE,"Conts";#N/A,#N/A,TRUE,"VOS";#N/A,#N/A,TRUE,"Warrington";#N/A,#N/A,TRUE,"Widnes"}</definedName>
    <definedName name="www" localSheetId="8" hidden="1">{#N/A,#N/A,TRUE,"Cover";#N/A,#N/A,TRUE,"Conts";#N/A,#N/A,TRUE,"VOS";#N/A,#N/A,TRUE,"Warrington";#N/A,#N/A,TRUE,"Widnes"}</definedName>
    <definedName name="www" hidden="1">{#N/A,#N/A,TRUE,"Cover";#N/A,#N/A,TRUE,"Conts";#N/A,#N/A,TRUE,"VOS";#N/A,#N/A,TRUE,"Warrington";#N/A,#N/A,TRUE,"Widnes"}</definedName>
    <definedName name="wwwww" localSheetId="8" hidden="1">{#N/A,#N/A,TRUE,"Cover";#N/A,#N/A,TRUE,"Conts";#N/A,#N/A,TRUE,"VOS";#N/A,#N/A,TRUE,"Warrington";#N/A,#N/A,TRUE,"Widnes"}</definedName>
    <definedName name="wwwww" hidden="1">{#N/A,#N/A,TRUE,"Cover";#N/A,#N/A,TRUE,"Conts";#N/A,#N/A,TRUE,"VOS";#N/A,#N/A,TRUE,"Warrington";#N/A,#N/A,TRUE,"Widnes"}</definedName>
    <definedName name="wwwwwwwww" localSheetId="8" hidden="1">#REF!</definedName>
    <definedName name="wwwwwwwww" hidden="1">#REF!</definedName>
    <definedName name="wy7u7y" localSheetId="8" hidden="1">{#N/A,#N/A,TRUE,"Cover";#N/A,#N/A,TRUE,"Conts";#N/A,#N/A,TRUE,"VOS";#N/A,#N/A,TRUE,"Warrington";#N/A,#N/A,TRUE,"Widnes"}</definedName>
    <definedName name="wy7u7y" hidden="1">{#N/A,#N/A,TRUE,"Cover";#N/A,#N/A,TRUE,"Conts";#N/A,#N/A,TRUE,"VOS";#N/A,#N/A,TRUE,"Warrington";#N/A,#N/A,TRUE,"Widnes"}</definedName>
    <definedName name="XWALL_XWALL">'[33]#REF'!$AM$191</definedName>
    <definedName name="yes" localSheetId="8"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8" hidden="1">{#N/A,#N/A,TRUE,"Cover";#N/A,#N/A,TRUE,"Conts";#N/A,#N/A,TRUE,"VOS";#N/A,#N/A,TRUE,"Warrington";#N/A,#N/A,TRUE,"Widnes"}</definedName>
    <definedName name="yhrsh" hidden="1">{#N/A,#N/A,TRUE,"Cover";#N/A,#N/A,TRUE,"Conts";#N/A,#N/A,TRUE,"VOS";#N/A,#N/A,TRUE,"Warrington";#N/A,#N/A,TRUE,"Widnes"}</definedName>
    <definedName name="ykhljkdggzsf" localSheetId="8" hidden="1">{#N/A,#N/A,TRUE,"Cover";#N/A,#N/A,TRUE,"Conts";#N/A,#N/A,TRUE,"VOS";#N/A,#N/A,TRUE,"Warrington";#N/A,#N/A,TRUE,"Widnes"}</definedName>
    <definedName name="ykhljkdggzsf" hidden="1">{#N/A,#N/A,TRUE,"Cover";#N/A,#N/A,TRUE,"Conts";#N/A,#N/A,TRUE,"VOS";#N/A,#N/A,TRUE,"Warrington";#N/A,#N/A,TRUE,"Widnes"}</definedName>
    <definedName name="ykkllylulf" localSheetId="8" hidden="1">{#N/A,#N/A,TRUE,"Cover";#N/A,#N/A,TRUE,"Conts";#N/A,#N/A,TRUE,"VOS";#N/A,#N/A,TRUE,"Warrington";#N/A,#N/A,TRUE,"Widnes"}</definedName>
    <definedName name="ykkllylulf" hidden="1">{#N/A,#N/A,TRUE,"Cover";#N/A,#N/A,TRUE,"Conts";#N/A,#N/A,TRUE,"VOS";#N/A,#N/A,TRUE,"Warrington";#N/A,#N/A,TRUE,"Widnes"}</definedName>
    <definedName name="yrtyet" localSheetId="8" hidden="1">{#N/A,#N/A,TRUE,"Cover";#N/A,#N/A,TRUE,"Conts";#N/A,#N/A,TRUE,"VOS";#N/A,#N/A,TRUE,"Warrington";#N/A,#N/A,TRUE,"Widnes"}</definedName>
    <definedName name="yrtyet" hidden="1">{#N/A,#N/A,TRUE,"Cover";#N/A,#N/A,TRUE,"Conts";#N/A,#N/A,TRUE,"VOS";#N/A,#N/A,TRUE,"Warrington";#N/A,#N/A,TRUE,"Widnes"}</definedName>
    <definedName name="yry" localSheetId="8" hidden="1">{#N/A,#N/A,TRUE,"Cover";#N/A,#N/A,TRUE,"Conts";#N/A,#N/A,TRUE,"VOS";#N/A,#N/A,TRUE,"Warrington";#N/A,#N/A,TRUE,"Widnes"}</definedName>
    <definedName name="yry" hidden="1">{#N/A,#N/A,TRUE,"Cover";#N/A,#N/A,TRUE,"Conts";#N/A,#N/A,TRUE,"VOS";#N/A,#N/A,TRUE,"Warrington";#N/A,#N/A,TRUE,"Widnes"}</definedName>
    <definedName name="yt" localSheetId="8" hidden="1">{#N/A,#N/A,TRUE,"Cover";#N/A,#N/A,TRUE,"Conts";#N/A,#N/A,TRUE,"VOS";#N/A,#N/A,TRUE,"Warrington";#N/A,#N/A,TRUE,"Widnes"}</definedName>
    <definedName name="yt" hidden="1">{#N/A,#N/A,TRUE,"Cover";#N/A,#N/A,TRUE,"Conts";#N/A,#N/A,TRUE,"VOS";#N/A,#N/A,TRUE,"Warrington";#N/A,#N/A,TRUE,"Widnes"}</definedName>
    <definedName name="ytjtyjre" localSheetId="8" hidden="1">{#N/A,#N/A,TRUE,"Cover";#N/A,#N/A,TRUE,"Conts";#N/A,#N/A,TRUE,"VOS";#N/A,#N/A,TRUE,"Warrington";#N/A,#N/A,TRUE,"Widnes"}</definedName>
    <definedName name="ytjtyjre" hidden="1">{#N/A,#N/A,TRUE,"Cover";#N/A,#N/A,TRUE,"Conts";#N/A,#N/A,TRUE,"VOS";#N/A,#N/A,TRUE,"Warrington";#N/A,#N/A,TRUE,"Widnes"}</definedName>
    <definedName name="ytuloioio" localSheetId="8" hidden="1">{#N/A,#N/A,TRUE,"Cover";#N/A,#N/A,TRUE,"Conts";#N/A,#N/A,TRUE,"VOS";#N/A,#N/A,TRUE,"Warrington";#N/A,#N/A,TRUE,"Widnes"}</definedName>
    <definedName name="ytuloioio" hidden="1">{#N/A,#N/A,TRUE,"Cover";#N/A,#N/A,TRUE,"Conts";#N/A,#N/A,TRUE,"VOS";#N/A,#N/A,TRUE,"Warrington";#N/A,#N/A,TRUE,"Widnes"}</definedName>
    <definedName name="yuti7i78o" localSheetId="8" hidden="1">{#N/A,#N/A,TRUE,"Cover";#N/A,#N/A,TRUE,"Conts";#N/A,#N/A,TRUE,"VOS";#N/A,#N/A,TRUE,"Warrington";#N/A,#N/A,TRUE,"Widnes"}</definedName>
    <definedName name="yuti7i78o" hidden="1">{#N/A,#N/A,TRUE,"Cover";#N/A,#N/A,TRUE,"Conts";#N/A,#N/A,TRUE,"VOS";#N/A,#N/A,TRUE,"Warrington";#N/A,#N/A,TRUE,"Widnes"}</definedName>
    <definedName name="yyy" localSheetId="8" hidden="1">{#N/A,#N/A,TRUE,"Cover";#N/A,#N/A,TRUE,"Conts";#N/A,#N/A,TRUE,"VOS";#N/A,#N/A,TRUE,"Warrington";#N/A,#N/A,TRUE,"Widnes"}</definedName>
    <definedName name="yyy" hidden="1">{#N/A,#N/A,TRUE,"Cover";#N/A,#N/A,TRUE,"Conts";#N/A,#N/A,TRUE,"VOS";#N/A,#N/A,TRUE,"Warrington";#N/A,#N/A,TRUE,"Widnes"}</definedName>
    <definedName name="Z_0C509CAE_4B28_497F_9463_E056D87AE422_.wvu.Rows" localSheetId="8" hidden="1">[17]Micro!#REF!</definedName>
    <definedName name="Z_0C509CAE_4B28_497F_9463_E056D87AE422_.wvu.Rows" hidden="1">[17]Micro!#REF!</definedName>
    <definedName name="Z_0E5612F1_1C5C_4147_BE42_908BDE0B1405_.wvu.FilterData" localSheetId="8" hidden="1">#REF!</definedName>
    <definedName name="Z_0E5612F1_1C5C_4147_BE42_908BDE0B1405_.wvu.FilterData" hidden="1">#REF!</definedName>
    <definedName name="Z_0E5612F1_1C5C_4147_BE42_908BDE0B1405_.wvu.PrintTitles" localSheetId="8" hidden="1">#REF!</definedName>
    <definedName name="Z_0E5612F1_1C5C_4147_BE42_908BDE0B1405_.wvu.PrintTitles" hidden="1">#REF!</definedName>
    <definedName name="Z_5A4CDE39_BC84_48C0_8208_6970E7A71896_.wvu.Cols" hidden="1">'[34]GM &amp; TA'!$F:$F,'[34]GM &amp; TA'!$G:$G,'[34]GM &amp; TA'!$I:$T</definedName>
    <definedName name="Z_64FBE21F_D610_4122_B662_C1CA556F0E6B_.wvu.Rows" hidden="1">[17]Macro!$9:$47,[17]Macro!$49:$49</definedName>
    <definedName name="Z_821080B5_A53F_46D5_A7A8_C550E9A6DB8E_.wvu.Rows" localSheetId="8" hidden="1">'[17]Scaff-Rose'!#REF!</definedName>
    <definedName name="Z_821080B5_A53F_46D5_A7A8_C550E9A6DB8E_.wvu.Rows" hidden="1">'[17]Scaff-Rose'!#REF!</definedName>
    <definedName name="Z_893D3CDD_E6EC_4FBE_9F4B_7C063AADDAA3_.wvu.FilterData" localSheetId="8" hidden="1">#REF!</definedName>
    <definedName name="Z_893D3CDD_E6EC_4FBE_9F4B_7C063AADDAA3_.wvu.FilterData" hidden="1">#REF!</definedName>
    <definedName name="Z_893D3CDD_E6EC_4FBE_9F4B_7C063AADDAA3_.wvu.PrintTitles" localSheetId="8" hidden="1">#REF!</definedName>
    <definedName name="Z_893D3CDD_E6EC_4FBE_9F4B_7C063AADDAA3_.wvu.PrintTitles" hidden="1">#REF!</definedName>
    <definedName name="Z_893D3CDD_E6EC_4FBE_9F4B_7C063AADDAA3_.wvu.Rows" localSheetId="8" hidden="1">#REF!</definedName>
    <definedName name="Z_893D3CDD_E6EC_4FBE_9F4B_7C063AADDAA3_.wvu.Rows" hidden="1">#REF!</definedName>
    <definedName name="Z_89FC4C3A_6586_42BA_B0E6_F0959042E6A0_.wvu.Rows" localSheetId="8" hidden="1">'[17]Scaff-Rose'!#REF!</definedName>
    <definedName name="Z_89FC4C3A_6586_42BA_B0E6_F0959042E6A0_.wvu.Rows" hidden="1">'[17]Scaff-Rose'!#REF!</definedName>
    <definedName name="Z_8FCC9949_BB10_48DD_835F_9D6E68B3AE12_.wvu.PrintTitles" localSheetId="8" hidden="1">#REF!</definedName>
    <definedName name="Z_8FCC9949_BB10_48DD_835F_9D6E68B3AE12_.wvu.PrintTitles" hidden="1">#REF!</definedName>
    <definedName name="Z_8FCC9949_BB10_48DD_835F_9D6E68B3AE12_.wvu.Rows" localSheetId="8" hidden="1">'[34]GM &amp; TA'!#REF!,'[34]GM &amp; TA'!#REF!</definedName>
    <definedName name="Z_8FCC9949_BB10_48DD_835F_9D6E68B3AE12_.wvu.Rows" hidden="1">'[34]GM &amp; TA'!#REF!,'[34]GM &amp; TA'!#REF!</definedName>
    <definedName name="Z_911FCEE4_2CBF_4A90_9E55_ED72CBEECF9A_.wvu.FilterData" localSheetId="8" hidden="1">#REF!</definedName>
    <definedName name="Z_911FCEE4_2CBF_4A90_9E55_ED72CBEECF9A_.wvu.FilterData" hidden="1">#REF!</definedName>
    <definedName name="Z_C4987C22_A4BC_4088_8093_02A2E532FBED_.wvu.FilterData" localSheetId="8" hidden="1">#REF!</definedName>
    <definedName name="Z_C4987C22_A4BC_4088_8093_02A2E532FBED_.wvu.FilterData" hidden="1">#REF!</definedName>
    <definedName name="Z_C4987C22_A4BC_4088_8093_02A2E532FBED_.wvu.PrintTitles" localSheetId="8" hidden="1">#REF!</definedName>
    <definedName name="Z_C4987C22_A4BC_4088_8093_02A2E532FBED_.wvu.PrintTitles" hidden="1">#REF!</definedName>
    <definedName name="Z_E61184E6_4A82_48AD_BD46_AD03682B9E61_.wvu.Rows" localSheetId="8" hidden="1">[17]Micro!#REF!</definedName>
    <definedName name="Z_E61184E6_4A82_48AD_BD46_AD03682B9E61_.wvu.Rows" hidden="1">[17]Micro!#REF!</definedName>
    <definedName name="Z_F8A287BF_980C_4986_B08C_54EAB9AA17CB_.wvu.FilterData" localSheetId="8" hidden="1">#REF!</definedName>
    <definedName name="Z_F8A287BF_980C_4986_B08C_54EAB9AA17CB_.wvu.FilterData" hidden="1">#REF!</definedName>
    <definedName name="Z_F8A287BF_980C_4986_B08C_54EAB9AA17CB_.wvu.PrintTitles" localSheetId="8" hidden="1">#REF!</definedName>
    <definedName name="Z_F8A287BF_980C_4986_B08C_54EAB9AA17CB_.wvu.PrintTitles" hidden="1">#REF!</definedName>
    <definedName name="zaed" localSheetId="8" hidden="1">{#N/A,#N/A,TRUE,"Cover";#N/A,#N/A,TRUE,"Conts";#N/A,#N/A,TRUE,"VOS";#N/A,#N/A,TRUE,"Warrington";#N/A,#N/A,TRUE,"Widnes"}</definedName>
    <definedName name="zaed" hidden="1">{#N/A,#N/A,TRUE,"Cover";#N/A,#N/A,TRUE,"Conts";#N/A,#N/A,TRUE,"VOS";#N/A,#N/A,TRUE,"Warrington";#N/A,#N/A,TRUE,"Widnes"}</definedName>
    <definedName name="ZBDZBDFB" localSheetId="8" hidden="1">{#N/A,#N/A,TRUE,"Cover";#N/A,#N/A,TRUE,"Conts";#N/A,#N/A,TRUE,"VOS";#N/A,#N/A,TRUE,"Warrington";#N/A,#N/A,TRUE,"Widnes"}</definedName>
    <definedName name="ZBDZBDFB" hidden="1">{#N/A,#N/A,TRUE,"Cover";#N/A,#N/A,TRUE,"Conts";#N/A,#N/A,TRUE,"VOS";#N/A,#N/A,TRUE,"Warrington";#N/A,#N/A,TRUE,"Widnes"}</definedName>
    <definedName name="zse" localSheetId="8"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8" hidden="1">{#N/A,#N/A,TRUE,"Cover";#N/A,#N/A,TRUE,"Conts";#N/A,#N/A,TRUE,"VOS";#N/A,#N/A,TRUE,"Warrington";#N/A,#N/A,TRUE,"Widnes"}</definedName>
    <definedName name="zxdvzdv" hidden="1">{#N/A,#N/A,TRUE,"Cover";#N/A,#N/A,TRUE,"Conts";#N/A,#N/A,TRUE,"VOS";#N/A,#N/A,TRUE,"Warrington";#N/A,#N/A,TRUE,"Widnes"}</definedName>
    <definedName name="ZZ">'[19]DET.ENGG.PROG'!$A$1:$Q$23</definedName>
    <definedName name="zzz" localSheetId="8"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0" i="20" l="1"/>
  <c r="K2" i="39" l="1"/>
  <c r="F36" i="6"/>
  <c r="F13" i="6"/>
  <c r="F5" i="6"/>
  <c r="G64" i="38" l="1"/>
  <c r="G65" i="38"/>
  <c r="I41" i="39" l="1"/>
  <c r="I42" i="39"/>
  <c r="I43" i="39"/>
  <c r="I44" i="39"/>
  <c r="I45" i="39"/>
  <c r="I46" i="39"/>
  <c r="I47" i="39"/>
  <c r="I48" i="39"/>
  <c r="I49" i="39"/>
  <c r="I50" i="39"/>
  <c r="I37" i="39"/>
  <c r="I38" i="39"/>
  <c r="I39" i="39"/>
  <c r="I40" i="39"/>
  <c r="I29" i="39"/>
  <c r="I30" i="39"/>
  <c r="I31" i="39"/>
  <c r="I32" i="39"/>
  <c r="I33" i="39"/>
  <c r="I34" i="39"/>
  <c r="I35" i="39"/>
  <c r="I36" i="39"/>
  <c r="I72" i="39"/>
  <c r="I73" i="39"/>
  <c r="I74" i="39"/>
  <c r="I75" i="39"/>
  <c r="I76" i="39"/>
  <c r="I77" i="39"/>
  <c r="I64" i="39" l="1"/>
  <c r="I65" i="39"/>
  <c r="I66" i="39"/>
  <c r="I67" i="39"/>
  <c r="I68" i="39"/>
  <c r="I69" i="39"/>
  <c r="I24" i="38"/>
  <c r="G63" i="38" l="1"/>
  <c r="G37" i="20" l="1"/>
  <c r="G38" i="20"/>
  <c r="G39" i="20"/>
  <c r="I27" i="39" l="1"/>
  <c r="I28" i="39"/>
  <c r="I51" i="39"/>
  <c r="I52" i="39"/>
  <c r="I53" i="39"/>
  <c r="I54" i="39"/>
  <c r="I55" i="39"/>
  <c r="I56" i="39"/>
  <c r="I57" i="39"/>
  <c r="I58" i="39"/>
  <c r="I59" i="39"/>
  <c r="I60" i="39"/>
  <c r="I61" i="39"/>
  <c r="I62" i="39"/>
  <c r="I63" i="39"/>
  <c r="I70" i="39"/>
  <c r="I71" i="39"/>
  <c r="I78" i="39"/>
  <c r="I8" i="39"/>
  <c r="I9" i="39"/>
  <c r="I10" i="39"/>
  <c r="I11" i="39"/>
  <c r="I12" i="39"/>
  <c r="I13" i="39"/>
  <c r="I14" i="39"/>
  <c r="I15" i="39"/>
  <c r="I16" i="39"/>
  <c r="I17" i="39"/>
  <c r="I18" i="39"/>
  <c r="I19" i="39"/>
  <c r="I20" i="39"/>
  <c r="I21" i="39"/>
  <c r="I22" i="39"/>
  <c r="I23" i="39"/>
  <c r="I24" i="39"/>
  <c r="N8" i="11" l="1"/>
  <c r="O8" i="11" s="1"/>
  <c r="I8" i="11"/>
  <c r="J8" i="11" s="1"/>
  <c r="Q8" i="2"/>
  <c r="R8" i="2" s="1"/>
  <c r="I8" i="2"/>
  <c r="J8" i="2" s="1"/>
  <c r="I5" i="12"/>
  <c r="G60" i="38" l="1"/>
  <c r="G61" i="38"/>
  <c r="G62" i="38"/>
  <c r="E36" i="6" l="1"/>
  <c r="E13" i="6"/>
  <c r="E5" i="6"/>
  <c r="M6" i="2" l="1"/>
  <c r="L6" i="2"/>
  <c r="G31" i="20"/>
  <c r="G32" i="20"/>
  <c r="G33" i="20"/>
  <c r="G34" i="20"/>
  <c r="G35" i="20"/>
  <c r="G36" i="20"/>
  <c r="L24" i="38"/>
  <c r="F24" i="38"/>
  <c r="D24" i="38"/>
  <c r="J22" i="38"/>
  <c r="J14" i="38"/>
  <c r="J15" i="38"/>
  <c r="J16" i="38"/>
  <c r="J17" i="38"/>
  <c r="J18" i="38"/>
  <c r="J19" i="38"/>
  <c r="J20" i="38"/>
  <c r="J21" i="38"/>
  <c r="J23" i="38"/>
  <c r="G57" i="38" l="1"/>
  <c r="G58" i="38"/>
  <c r="G59" i="38"/>
  <c r="I35" i="38" l="1"/>
  <c r="H35" i="38"/>
  <c r="F35" i="38"/>
  <c r="D35" i="38"/>
  <c r="K24" i="38"/>
  <c r="L5" i="2" l="1"/>
  <c r="Y9" i="12" l="1"/>
  <c r="J6" i="11" l="1"/>
  <c r="J5" i="11"/>
  <c r="G6" i="11"/>
  <c r="G7" i="11"/>
  <c r="G8" i="11"/>
  <c r="G9" i="11"/>
  <c r="G10" i="11"/>
  <c r="G11" i="11"/>
  <c r="G12" i="11"/>
  <c r="G13" i="11"/>
  <c r="G14" i="11"/>
  <c r="G15" i="11"/>
  <c r="G16" i="11"/>
  <c r="G17" i="11"/>
  <c r="G18" i="11"/>
  <c r="F6" i="11"/>
  <c r="F7" i="11" s="1"/>
  <c r="F8" i="11" s="1"/>
  <c r="F9" i="11" s="1"/>
  <c r="F10" i="11" s="1"/>
  <c r="F11" i="11" s="1"/>
  <c r="F12" i="11" s="1"/>
  <c r="F13" i="11" s="1"/>
  <c r="F14" i="11" s="1"/>
  <c r="F15" i="11" s="1"/>
  <c r="F16" i="11" s="1"/>
  <c r="F17" i="11" s="1"/>
  <c r="F18" i="11" s="1"/>
  <c r="D6" i="11"/>
  <c r="D7" i="11"/>
  <c r="D8" i="11"/>
  <c r="D9" i="11"/>
  <c r="D10" i="11"/>
  <c r="D11" i="11"/>
  <c r="D12" i="11"/>
  <c r="D13" i="11"/>
  <c r="D14" i="11"/>
  <c r="D15" i="11"/>
  <c r="D16" i="11"/>
  <c r="D17" i="11"/>
  <c r="D18" i="11"/>
  <c r="C6" i="11"/>
  <c r="C7" i="11"/>
  <c r="C8" i="11" s="1"/>
  <c r="C9" i="11" s="1"/>
  <c r="C10" i="11" s="1"/>
  <c r="C11" i="11" s="1"/>
  <c r="C12" i="11" s="1"/>
  <c r="C13" i="11" s="1"/>
  <c r="C14" i="11" s="1"/>
  <c r="C15" i="11" s="1"/>
  <c r="C16" i="11" s="1"/>
  <c r="C17" i="11" s="1"/>
  <c r="C18" i="11" s="1"/>
  <c r="C5" i="11"/>
  <c r="E31" i="40" l="1"/>
  <c r="E5" i="40" s="1"/>
  <c r="R5" i="40" s="1"/>
  <c r="N7" i="11"/>
  <c r="I7" i="11"/>
  <c r="J7" i="11" s="1"/>
  <c r="Q7" i="2" l="1"/>
  <c r="R7" i="2" s="1"/>
  <c r="I7" i="2"/>
  <c r="J7" i="2" s="1"/>
  <c r="D36" i="6" l="1"/>
  <c r="D13" i="6"/>
  <c r="D5" i="6"/>
  <c r="J22" i="20" l="1"/>
  <c r="U2" i="28"/>
  <c r="AE6" i="28" l="1"/>
  <c r="G30" i="20"/>
  <c r="G29" i="20"/>
  <c r="G28" i="20"/>
  <c r="G27" i="20"/>
  <c r="G56" i="38"/>
  <c r="G55" i="38"/>
  <c r="G54" i="38"/>
  <c r="G53" i="38"/>
  <c r="G52" i="38"/>
  <c r="U8" i="29"/>
  <c r="O1" i="21"/>
  <c r="O6" i="29" s="1"/>
  <c r="J23" i="20" l="1"/>
  <c r="F5" i="27"/>
  <c r="Q9" i="12" l="1"/>
  <c r="J47" i="38" l="1"/>
  <c r="N6" i="11"/>
  <c r="I6" i="11"/>
  <c r="Q6" i="2" l="1"/>
  <c r="R6" i="2" s="1"/>
  <c r="J6" i="2"/>
  <c r="I6" i="2"/>
  <c r="E33" i="40" l="1"/>
  <c r="G42" i="38"/>
  <c r="C36" i="6" l="1"/>
  <c r="C13" i="6"/>
  <c r="C5" i="6"/>
  <c r="I5" i="2" l="1"/>
  <c r="D30" i="40"/>
  <c r="G35" i="40"/>
  <c r="E35" i="40"/>
  <c r="C35" i="40"/>
  <c r="C34" i="40"/>
  <c r="C29" i="40"/>
  <c r="C4" i="40" s="1"/>
  <c r="J4" i="40" s="1"/>
  <c r="L14" i="38" l="1"/>
  <c r="B1" i="11"/>
  <c r="E1" i="11"/>
  <c r="AD25" i="1" l="1"/>
  <c r="AE25" i="1"/>
  <c r="AF25" i="1"/>
  <c r="AD26" i="1"/>
  <c r="AE26" i="1"/>
  <c r="AF26" i="1"/>
  <c r="AD27" i="1"/>
  <c r="AE27" i="1"/>
  <c r="AF27" i="1"/>
  <c r="AD28" i="1"/>
  <c r="AE28" i="1"/>
  <c r="AF28" i="1"/>
  <c r="AD29" i="1"/>
  <c r="AE29" i="1"/>
  <c r="AF29" i="1"/>
  <c r="AD30" i="1"/>
  <c r="AE30" i="1"/>
  <c r="AF30" i="1"/>
  <c r="AD31" i="1"/>
  <c r="AE31" i="1"/>
  <c r="AF31" i="1"/>
  <c r="AC25" i="1"/>
  <c r="AC26" i="1"/>
  <c r="AC27" i="1"/>
  <c r="AC28" i="1"/>
  <c r="AC29" i="1"/>
  <c r="AC30" i="1"/>
  <c r="AC31" i="1"/>
  <c r="AA28" i="1"/>
  <c r="AA27" i="1"/>
  <c r="AA26" i="1"/>
  <c r="Z31" i="1"/>
  <c r="Z28" i="1"/>
  <c r="Z27" i="1"/>
  <c r="Z26" i="1"/>
  <c r="AA25" i="1"/>
  <c r="Z25" i="1"/>
  <c r="J22" i="42" l="1"/>
  <c r="I22" i="42"/>
  <c r="J21" i="42"/>
  <c r="I21" i="42"/>
  <c r="D35" i="6" l="1"/>
  <c r="E35" i="6" s="1"/>
  <c r="F35" i="6" s="1"/>
  <c r="G35" i="6" s="1"/>
  <c r="H35" i="6" s="1"/>
  <c r="I35" i="6" s="1"/>
  <c r="J35" i="6" s="1"/>
  <c r="K35" i="6" s="1"/>
  <c r="L35" i="6" s="1"/>
  <c r="M35" i="6" s="1"/>
  <c r="E7" i="6" l="1"/>
  <c r="F7" i="6"/>
  <c r="G7" i="6"/>
  <c r="H7" i="6"/>
  <c r="I7" i="6"/>
  <c r="J7" i="6"/>
  <c r="K7" i="6"/>
  <c r="L7" i="6"/>
  <c r="M7" i="6"/>
  <c r="N7" i="6"/>
  <c r="O7" i="6"/>
  <c r="P7" i="6"/>
  <c r="U18" i="1" l="1"/>
  <c r="T18" i="1"/>
  <c r="Q18" i="1"/>
  <c r="P18" i="1"/>
  <c r="B17" i="1"/>
  <c r="Z39" i="40" l="1"/>
  <c r="Z38" i="40"/>
  <c r="B9" i="31"/>
  <c r="G34" i="40"/>
  <c r="G33" i="40"/>
  <c r="F34" i="40"/>
  <c r="F33" i="40"/>
  <c r="E34" i="40"/>
  <c r="D34" i="40"/>
  <c r="D33" i="40"/>
  <c r="C33" i="40"/>
  <c r="B34" i="40"/>
  <c r="B33" i="40"/>
  <c r="B15" i="31"/>
  <c r="J15" i="31"/>
  <c r="L9" i="11"/>
  <c r="F49" i="11"/>
  <c r="G49" i="11"/>
  <c r="H49" i="11"/>
  <c r="I49" i="11"/>
  <c r="J49" i="11"/>
  <c r="K49" i="11"/>
  <c r="L49" i="11"/>
  <c r="M49" i="11"/>
  <c r="N49" i="11"/>
  <c r="O49" i="11"/>
  <c r="P49" i="11"/>
  <c r="E49" i="11"/>
  <c r="C12" i="6"/>
  <c r="L10" i="11" l="1"/>
  <c r="M9" i="11"/>
  <c r="M8" i="11"/>
  <c r="Q5" i="2"/>
  <c r="L11" i="11" l="1"/>
  <c r="M10" i="11"/>
  <c r="H43" i="25"/>
  <c r="I43" i="25" s="1"/>
  <c r="G43" i="25"/>
  <c r="H42" i="25"/>
  <c r="I42" i="25" s="1"/>
  <c r="G42" i="25"/>
  <c r="L41" i="25"/>
  <c r="H41" i="25"/>
  <c r="I41" i="25" s="1"/>
  <c r="G41" i="25"/>
  <c r="L40" i="25"/>
  <c r="H40" i="25"/>
  <c r="I40" i="25" s="1"/>
  <c r="G40" i="25"/>
  <c r="G31" i="25"/>
  <c r="I27" i="25"/>
  <c r="H27" i="25"/>
  <c r="G27" i="25"/>
  <c r="L12" i="11" l="1"/>
  <c r="M11" i="11"/>
  <c r="L32" i="38"/>
  <c r="J32" i="38" s="1"/>
  <c r="H30" i="25"/>
  <c r="I30" i="25" s="1"/>
  <c r="G30" i="25"/>
  <c r="H29" i="25"/>
  <c r="I29" i="25" s="1"/>
  <c r="G29" i="25"/>
  <c r="H28" i="25"/>
  <c r="I28" i="25" s="1"/>
  <c r="G28" i="25"/>
  <c r="B31" i="40"/>
  <c r="L13" i="11" l="1"/>
  <c r="M12" i="11"/>
  <c r="L14" i="11" l="1"/>
  <c r="M13" i="11"/>
  <c r="I21" i="31"/>
  <c r="L15" i="11" l="1"/>
  <c r="M14" i="11"/>
  <c r="I7" i="39"/>
  <c r="I26" i="39"/>
  <c r="L16" i="11" l="1"/>
  <c r="M15" i="11"/>
  <c r="J19" i="42"/>
  <c r="J18" i="42"/>
  <c r="L17" i="11" l="1"/>
  <c r="M16" i="11"/>
  <c r="W9" i="12"/>
  <c r="L18" i="11" l="1"/>
  <c r="M17" i="11"/>
  <c r="R3" i="1"/>
  <c r="M18" i="11" l="1"/>
  <c r="BB4" i="29"/>
  <c r="G44" i="38" l="1"/>
  <c r="E8" i="29" l="1"/>
  <c r="E6" i="29"/>
  <c r="E38" i="6" l="1"/>
  <c r="F38" i="6"/>
  <c r="G38" i="6"/>
  <c r="L2" i="25" l="1"/>
  <c r="G41" i="38" l="1"/>
  <c r="M11" i="2" l="1"/>
  <c r="M12" i="2"/>
  <c r="I42" i="38" l="1"/>
  <c r="I43" i="38"/>
  <c r="I44" i="38"/>
  <c r="I41" i="38"/>
  <c r="L17" i="38"/>
  <c r="J33" i="38" l="1"/>
  <c r="J30" i="38"/>
  <c r="L31" i="38"/>
  <c r="L33" i="38"/>
  <c r="L34" i="38"/>
  <c r="J34" i="38" s="1"/>
  <c r="L30" i="38"/>
  <c r="J31" i="38" l="1"/>
  <c r="L35" i="38"/>
  <c r="X6" i="29"/>
  <c r="AG46" i="29"/>
  <c r="AF46" i="29"/>
  <c r="AG45" i="29"/>
  <c r="AF45" i="29"/>
  <c r="AG44" i="29"/>
  <c r="AF44" i="29"/>
  <c r="AG43" i="29"/>
  <c r="AF43" i="29"/>
  <c r="AG42" i="29"/>
  <c r="AF42" i="29"/>
  <c r="AG41" i="29"/>
  <c r="AF41" i="29"/>
  <c r="AG40" i="29"/>
  <c r="AF40" i="29"/>
  <c r="AG39" i="29"/>
  <c r="AF39" i="29"/>
  <c r="AG38" i="29"/>
  <c r="AF38" i="29"/>
  <c r="AG37" i="29"/>
  <c r="AF37" i="29"/>
  <c r="AG36" i="29"/>
  <c r="AF36" i="29"/>
  <c r="AG35" i="29"/>
  <c r="AF35" i="29"/>
  <c r="AG34" i="29"/>
  <c r="AF34" i="29"/>
  <c r="AG33" i="29"/>
  <c r="AF33" i="29"/>
  <c r="AG32" i="29"/>
  <c r="AF32" i="29"/>
  <c r="AG31" i="29"/>
  <c r="AF31" i="29"/>
  <c r="AG30" i="29"/>
  <c r="AF30" i="29"/>
  <c r="AG29" i="29"/>
  <c r="AF29" i="29"/>
  <c r="AG28" i="29"/>
  <c r="AF28" i="29"/>
  <c r="AG27" i="29"/>
  <c r="AF27" i="29"/>
  <c r="AG26" i="29"/>
  <c r="AF26" i="29"/>
  <c r="AG25" i="29"/>
  <c r="AF25" i="29"/>
  <c r="AV24" i="29"/>
  <c r="AN24" i="29"/>
  <c r="AG24" i="29"/>
  <c r="AF24" i="29"/>
  <c r="AV23" i="29"/>
  <c r="AN23" i="29"/>
  <c r="AG23" i="29"/>
  <c r="AF23" i="29"/>
  <c r="AV22" i="29"/>
  <c r="AN22" i="29"/>
  <c r="AN31" i="29" s="1"/>
  <c r="AG22" i="29"/>
  <c r="AF22" i="29"/>
  <c r="AV21" i="29"/>
  <c r="AN21" i="29"/>
  <c r="AG21" i="29"/>
  <c r="AF21" i="29"/>
  <c r="AV20" i="29"/>
  <c r="AW20" i="29" s="1"/>
  <c r="AN20" i="29"/>
  <c r="AG20" i="29"/>
  <c r="AF20" i="29"/>
  <c r="AG19" i="29"/>
  <c r="AF19" i="29"/>
  <c r="AG18" i="29"/>
  <c r="AF18" i="29"/>
  <c r="AO16" i="29"/>
  <c r="AN11" i="29"/>
  <c r="AN10" i="29"/>
  <c r="AY21" i="29" l="1"/>
  <c r="AF17" i="29"/>
  <c r="Q49" i="29" s="1"/>
  <c r="AC10" i="29" s="1"/>
  <c r="AY22" i="29"/>
  <c r="AY23" i="29"/>
  <c r="AY20" i="29"/>
  <c r="AW22" i="29"/>
  <c r="AW27" i="29"/>
  <c r="AR33" i="29" s="1"/>
  <c r="AW24" i="29"/>
  <c r="AW21" i="29"/>
  <c r="AV25" i="29"/>
  <c r="AX20" i="29" s="1"/>
  <c r="AW23" i="29"/>
  <c r="AX23" i="29" l="1"/>
  <c r="AW25" i="29"/>
  <c r="AR31" i="29" s="1"/>
  <c r="AW31" i="29" s="1"/>
  <c r="AY25" i="29"/>
  <c r="AX21" i="29"/>
  <c r="AX22" i="29"/>
  <c r="AX24" i="29"/>
  <c r="AX25" i="29" l="1"/>
  <c r="E5" i="27"/>
  <c r="G29" i="40" l="1"/>
  <c r="G3" i="40" s="1"/>
  <c r="F29" i="40"/>
  <c r="F3" i="40" s="1"/>
  <c r="E29" i="40"/>
  <c r="E3" i="40" s="1"/>
  <c r="P3" i="40" s="1"/>
  <c r="D29" i="40"/>
  <c r="D3" i="40" s="1"/>
  <c r="Q3" i="40" s="1"/>
  <c r="B29" i="40"/>
  <c r="B3" i="40" s="1"/>
  <c r="G9" i="40"/>
  <c r="F35" i="40"/>
  <c r="F9" i="40" s="1"/>
  <c r="E9" i="40"/>
  <c r="D35" i="40"/>
  <c r="D9" i="40" s="1"/>
  <c r="C9" i="40"/>
  <c r="B35" i="40"/>
  <c r="B9" i="40" s="1"/>
  <c r="G8" i="40"/>
  <c r="F8" i="40"/>
  <c r="E8" i="40"/>
  <c r="D8" i="40"/>
  <c r="C8" i="40"/>
  <c r="B8" i="40"/>
  <c r="G7" i="40"/>
  <c r="F7" i="40"/>
  <c r="E7" i="40"/>
  <c r="D7" i="40"/>
  <c r="C7" i="40"/>
  <c r="B7" i="40"/>
  <c r="G32" i="40"/>
  <c r="G6" i="40" s="1"/>
  <c r="F32" i="40"/>
  <c r="F6" i="40" s="1"/>
  <c r="E32" i="40"/>
  <c r="E6" i="40" s="1"/>
  <c r="D32" i="40"/>
  <c r="D6" i="40" s="1"/>
  <c r="C32" i="40"/>
  <c r="C6" i="40" s="1"/>
  <c r="B32" i="40"/>
  <c r="B6" i="40" s="1"/>
  <c r="G31" i="40"/>
  <c r="G5" i="40" s="1"/>
  <c r="F31" i="40"/>
  <c r="F5" i="40" s="1"/>
  <c r="P5" i="40"/>
  <c r="D31" i="40"/>
  <c r="D5" i="40" s="1"/>
  <c r="O5" i="40" s="1"/>
  <c r="C31" i="40"/>
  <c r="C5" i="40" s="1"/>
  <c r="B5" i="40"/>
  <c r="G30" i="40"/>
  <c r="G4" i="40" s="1"/>
  <c r="F30" i="40"/>
  <c r="F4" i="40" s="1"/>
  <c r="E30" i="40"/>
  <c r="E4" i="40" s="1"/>
  <c r="D4" i="40"/>
  <c r="C30" i="40"/>
  <c r="B30" i="40"/>
  <c r="B4" i="40" s="1"/>
  <c r="Z3" i="1"/>
  <c r="W10" i="41"/>
  <c r="T10" i="41"/>
  <c r="W9" i="41"/>
  <c r="T9" i="41"/>
  <c r="W8" i="41"/>
  <c r="T8" i="41"/>
  <c r="W7" i="41"/>
  <c r="T7" i="41"/>
  <c r="W6" i="41"/>
  <c r="T6" i="41"/>
  <c r="W5" i="41"/>
  <c r="T5" i="41"/>
  <c r="W4" i="41"/>
  <c r="T4" i="41"/>
  <c r="W3" i="41"/>
  <c r="T3" i="41"/>
  <c r="W2" i="41"/>
  <c r="T2" i="41"/>
  <c r="O4" i="40" l="1"/>
  <c r="Q4" i="40"/>
  <c r="G3" i="25"/>
  <c r="G2" i="25"/>
  <c r="G20" i="25"/>
  <c r="H2" i="25"/>
  <c r="I2" i="25" s="1"/>
  <c r="M22" i="38" l="1"/>
  <c r="D43" i="21"/>
  <c r="N5" i="11"/>
  <c r="C4" i="11"/>
  <c r="D5" i="19"/>
  <c r="D6" i="19"/>
  <c r="D7" i="19"/>
  <c r="D8" i="19"/>
  <c r="D9" i="19"/>
  <c r="D10" i="19"/>
  <c r="D11" i="19"/>
  <c r="C3" i="19"/>
  <c r="L3" i="19" s="1"/>
  <c r="C21" i="42" l="1"/>
  <c r="J20" i="42"/>
  <c r="I20" i="42"/>
  <c r="I19" i="42"/>
  <c r="I18" i="42"/>
  <c r="J17" i="42"/>
  <c r="I17" i="42"/>
  <c r="J16" i="42"/>
  <c r="I16" i="42"/>
  <c r="J15" i="42"/>
  <c r="I15" i="42"/>
  <c r="J14" i="42"/>
  <c r="I14" i="42"/>
  <c r="J5" i="42"/>
  <c r="I5" i="42"/>
  <c r="J4" i="42"/>
  <c r="I4" i="42"/>
  <c r="D10" i="42" l="1"/>
  <c r="D11" i="42"/>
  <c r="D21" i="42" l="1"/>
  <c r="D7" i="6" l="1"/>
  <c r="E15" i="6"/>
  <c r="F15" i="6"/>
  <c r="D15" i="6"/>
  <c r="K3" i="40" l="1"/>
  <c r="I3" i="40"/>
  <c r="B1" i="2"/>
  <c r="M5" i="2" l="1"/>
  <c r="K5" i="40"/>
  <c r="O20" i="31"/>
  <c r="O19" i="31" s="1"/>
  <c r="N20" i="31"/>
  <c r="N19" i="31" s="1"/>
  <c r="M20" i="31"/>
  <c r="M19" i="31" s="1"/>
  <c r="L20" i="31"/>
  <c r="L19" i="31" s="1"/>
  <c r="H20" i="31"/>
  <c r="H19" i="31" s="1"/>
  <c r="G20" i="31"/>
  <c r="G19" i="31" s="1"/>
  <c r="F20" i="31"/>
  <c r="F19" i="31" s="1"/>
  <c r="E20" i="31"/>
  <c r="E19" i="31" s="1"/>
  <c r="D20" i="31"/>
  <c r="D19" i="31" s="1"/>
  <c r="J19" i="31"/>
  <c r="N18" i="1" s="1"/>
  <c r="D30" i="21" l="1"/>
  <c r="C23" i="21"/>
  <c r="J5" i="27" l="1"/>
  <c r="K10" i="40" l="1"/>
  <c r="K9" i="40"/>
  <c r="K8" i="40"/>
  <c r="F16" i="31" s="1"/>
  <c r="K7" i="40"/>
  <c r="K6" i="40"/>
  <c r="K4" i="40"/>
  <c r="F4" i="11" l="1"/>
  <c r="C4" i="2"/>
  <c r="C5" i="2" l="1"/>
  <c r="F5" i="11"/>
  <c r="D4" i="2"/>
  <c r="J4" i="11" l="1"/>
  <c r="D5" i="2"/>
  <c r="C6" i="2"/>
  <c r="D5" i="11"/>
  <c r="D4" i="11"/>
  <c r="C7" i="2" l="1"/>
  <c r="D6" i="2"/>
  <c r="J10" i="40"/>
  <c r="C8" i="2" l="1"/>
  <c r="D7" i="2"/>
  <c r="C9" i="2" l="1"/>
  <c r="D8" i="2"/>
  <c r="C10" i="2" l="1"/>
  <c r="D9" i="2"/>
  <c r="C11" i="2" l="1"/>
  <c r="D10" i="2"/>
  <c r="C12" i="2" l="1"/>
  <c r="D11" i="2"/>
  <c r="C13" i="2" l="1"/>
  <c r="D12" i="2"/>
  <c r="E24" i="38"/>
  <c r="H24" i="38"/>
  <c r="G24" i="38"/>
  <c r="I23" i="38"/>
  <c r="I20" i="38"/>
  <c r="I19" i="38"/>
  <c r="I18" i="38"/>
  <c r="I16" i="38"/>
  <c r="J13" i="38"/>
  <c r="L13" i="38" s="1"/>
  <c r="H9" i="12"/>
  <c r="G9" i="12"/>
  <c r="J9" i="12" l="1"/>
  <c r="C14" i="2"/>
  <c r="D13" i="2"/>
  <c r="M18" i="38"/>
  <c r="O3" i="40"/>
  <c r="F8" i="38"/>
  <c r="F7" i="38"/>
  <c r="F6" i="38"/>
  <c r="F5" i="38"/>
  <c r="C15" i="2" l="1"/>
  <c r="D14" i="2"/>
  <c r="C16" i="2" l="1"/>
  <c r="D15" i="2"/>
  <c r="D16" i="2" l="1"/>
  <c r="V14" i="38"/>
  <c r="Y13" i="38"/>
  <c r="X13" i="38"/>
  <c r="U14" i="38"/>
  <c r="N64" i="1" l="1"/>
  <c r="N63" i="1"/>
  <c r="N62" i="1"/>
  <c r="N61" i="1"/>
  <c r="N60" i="1"/>
  <c r="T63" i="1"/>
  <c r="U15" i="38" l="1"/>
  <c r="M13" i="38" l="1"/>
  <c r="M17" i="38"/>
  <c r="N17" i="38"/>
  <c r="AC1" i="1" l="1"/>
  <c r="Y15" i="38"/>
  <c r="G22" i="25" l="1"/>
  <c r="H22" i="25"/>
  <c r="I22" i="25" s="1"/>
  <c r="L22" i="25"/>
  <c r="AB3" i="43" l="1"/>
  <c r="G11" i="19" l="1"/>
  <c r="AG31" i="1" s="1"/>
  <c r="H38" i="6"/>
  <c r="I38" i="6"/>
  <c r="J38" i="6"/>
  <c r="K38" i="6"/>
  <c r="L38" i="6"/>
  <c r="M38" i="6"/>
  <c r="G15" i="6"/>
  <c r="H15" i="6"/>
  <c r="I15" i="6"/>
  <c r="J15" i="6"/>
  <c r="K15" i="6"/>
  <c r="L15" i="6"/>
  <c r="M15" i="6"/>
  <c r="N15" i="6"/>
  <c r="B2" i="6"/>
  <c r="B33" i="6" s="1"/>
  <c r="J12" i="24"/>
  <c r="A4" i="11"/>
  <c r="B10" i="6" l="1"/>
  <c r="K47" i="2" l="1"/>
  <c r="Q4" i="2"/>
  <c r="F4" i="2" l="1"/>
  <c r="F5" i="2" s="1"/>
  <c r="F6" i="2" l="1"/>
  <c r="I25" i="39"/>
  <c r="I79" i="39" s="1"/>
  <c r="I1" i="39" l="1"/>
  <c r="K6" i="39" l="1"/>
  <c r="T11" i="36"/>
  <c r="T12" i="36"/>
  <c r="T13" i="36"/>
  <c r="T14" i="36"/>
  <c r="W22" i="12" l="1"/>
  <c r="J19" i="12" l="1"/>
  <c r="J11" i="24" l="1"/>
  <c r="G35" i="38" l="1"/>
  <c r="Y3" i="12" l="1"/>
  <c r="AB24" i="6" l="1"/>
  <c r="P50" i="6"/>
  <c r="W17" i="12" l="1"/>
  <c r="L8" i="25" l="1"/>
  <c r="G8" i="25"/>
  <c r="H8" i="25"/>
  <c r="I8" i="25" s="1"/>
  <c r="R16" i="38" l="1"/>
  <c r="Y16" i="38"/>
  <c r="V16" i="38"/>
  <c r="U16" i="38"/>
  <c r="T16" i="38"/>
  <c r="S16" i="38"/>
  <c r="V15" i="38"/>
  <c r="T15" i="38"/>
  <c r="S15" i="38"/>
  <c r="R15" i="38"/>
  <c r="S13" i="38"/>
  <c r="T13" i="38"/>
  <c r="U13" i="38"/>
  <c r="V13" i="38"/>
  <c r="R13" i="38"/>
  <c r="G33" i="25" l="1"/>
  <c r="W16" i="12" l="1"/>
  <c r="AH3" i="12" l="1"/>
  <c r="J9" i="27" l="1"/>
  <c r="L11" i="25" l="1"/>
  <c r="W13" i="38" l="1"/>
  <c r="X16" i="38"/>
  <c r="W15" i="38"/>
  <c r="W16" i="38"/>
  <c r="W14" i="38" l="1"/>
  <c r="N14" i="38"/>
  <c r="M14" i="38"/>
  <c r="M16" i="38"/>
  <c r="G5" i="25" l="1"/>
  <c r="AF85" i="1" s="1"/>
  <c r="H5" i="25"/>
  <c r="L5" i="25"/>
  <c r="G6" i="25"/>
  <c r="AF86" i="1" s="1"/>
  <c r="H6" i="25"/>
  <c r="I6" i="25" s="1"/>
  <c r="L6" i="25"/>
  <c r="G7" i="25"/>
  <c r="H7" i="25"/>
  <c r="I7" i="25" s="1"/>
  <c r="L7" i="25"/>
  <c r="AB85" i="1"/>
  <c r="AC85" i="1"/>
  <c r="AD85" i="1"/>
  <c r="AE85" i="1"/>
  <c r="AB86" i="1"/>
  <c r="AC86" i="1"/>
  <c r="AD86" i="1"/>
  <c r="AE86" i="1"/>
  <c r="W85" i="1"/>
  <c r="W86" i="1"/>
  <c r="V85" i="1"/>
  <c r="V86" i="1"/>
  <c r="AG86" i="1" l="1"/>
  <c r="AG85" i="1"/>
  <c r="I5" i="25"/>
  <c r="R6" i="1" l="1"/>
  <c r="U6" i="1" s="1"/>
  <c r="AA12" i="12" l="1"/>
  <c r="R10" i="40" l="1"/>
  <c r="Q10" i="40"/>
  <c r="P10" i="40"/>
  <c r="O10" i="40"/>
  <c r="M10" i="40"/>
  <c r="L10" i="40"/>
  <c r="I10" i="40"/>
  <c r="R9" i="40"/>
  <c r="O18" i="31" s="1"/>
  <c r="Q9" i="40"/>
  <c r="N18" i="31" s="1"/>
  <c r="P9" i="40"/>
  <c r="M18" i="31" s="1"/>
  <c r="O9" i="40"/>
  <c r="L18" i="31" s="1"/>
  <c r="M9" i="40"/>
  <c r="H18" i="31" s="1"/>
  <c r="L9" i="40"/>
  <c r="G18" i="31" s="1"/>
  <c r="F18" i="31"/>
  <c r="J9" i="40"/>
  <c r="E18" i="31" s="1"/>
  <c r="I9" i="40"/>
  <c r="D18" i="31" s="1"/>
  <c r="R8" i="40"/>
  <c r="O16" i="31" s="1"/>
  <c r="O15" i="31" s="1"/>
  <c r="Q8" i="40"/>
  <c r="N16" i="31" s="1"/>
  <c r="N15" i="31" s="1"/>
  <c r="P8" i="40"/>
  <c r="M16" i="31" s="1"/>
  <c r="M15" i="31" s="1"/>
  <c r="O8" i="40"/>
  <c r="L16" i="31" s="1"/>
  <c r="L15" i="31" s="1"/>
  <c r="M8" i="40"/>
  <c r="H16" i="31" s="1"/>
  <c r="H15" i="31" s="1"/>
  <c r="L8" i="40"/>
  <c r="G16" i="31" s="1"/>
  <c r="G15" i="31" s="1"/>
  <c r="J8" i="40"/>
  <c r="E16" i="31" s="1"/>
  <c r="E15" i="31" s="1"/>
  <c r="I8" i="40"/>
  <c r="D16" i="31" s="1"/>
  <c r="D15" i="31" s="1"/>
  <c r="F15" i="31"/>
  <c r="R7" i="40"/>
  <c r="O14" i="31" s="1"/>
  <c r="Q7" i="40"/>
  <c r="N14" i="31" s="1"/>
  <c r="P7" i="40"/>
  <c r="M14" i="31" s="1"/>
  <c r="O7" i="40"/>
  <c r="L14" i="31" s="1"/>
  <c r="M7" i="40"/>
  <c r="H14" i="31" s="1"/>
  <c r="L7" i="40"/>
  <c r="G14" i="31" s="1"/>
  <c r="F14" i="31"/>
  <c r="J7" i="40"/>
  <c r="E14" i="31" s="1"/>
  <c r="I7" i="40"/>
  <c r="D14" i="31" s="1"/>
  <c r="R6" i="40"/>
  <c r="O12" i="31" s="1"/>
  <c r="Q6" i="40"/>
  <c r="N12" i="31" s="1"/>
  <c r="P6" i="40"/>
  <c r="M12" i="31" s="1"/>
  <c r="O6" i="40"/>
  <c r="L12" i="31" s="1"/>
  <c r="M6" i="40"/>
  <c r="H12" i="31" s="1"/>
  <c r="L6" i="40"/>
  <c r="G12" i="31" s="1"/>
  <c r="F12" i="31"/>
  <c r="F11" i="31" s="1"/>
  <c r="J6" i="40"/>
  <c r="E12" i="31" s="1"/>
  <c r="I6" i="40"/>
  <c r="D12" i="31" s="1"/>
  <c r="O10" i="31"/>
  <c r="Q5" i="40"/>
  <c r="N10" i="31" s="1"/>
  <c r="M10" i="31"/>
  <c r="L10" i="31"/>
  <c r="M5" i="40"/>
  <c r="H10" i="31" s="1"/>
  <c r="L5" i="40"/>
  <c r="G10" i="31" s="1"/>
  <c r="F10" i="31"/>
  <c r="F9" i="31" s="1"/>
  <c r="F13" i="1" s="1"/>
  <c r="J5" i="40"/>
  <c r="E10" i="31" s="1"/>
  <c r="I5" i="40"/>
  <c r="D10" i="31" s="1"/>
  <c r="D9" i="31" s="1"/>
  <c r="R4" i="40"/>
  <c r="O8" i="31" s="1"/>
  <c r="N8" i="31"/>
  <c r="N7" i="31" s="1"/>
  <c r="P4" i="40"/>
  <c r="M8" i="31" s="1"/>
  <c r="M7" i="31" s="1"/>
  <c r="L8" i="31"/>
  <c r="L7" i="31" s="1"/>
  <c r="M4" i="40"/>
  <c r="H8" i="31" s="1"/>
  <c r="L4" i="40"/>
  <c r="G8" i="31" s="1"/>
  <c r="G7" i="31" s="1"/>
  <c r="F8" i="31"/>
  <c r="F7" i="31" s="1"/>
  <c r="E8" i="31"/>
  <c r="I4" i="40"/>
  <c r="D8" i="31" s="1"/>
  <c r="D7" i="31" s="1"/>
  <c r="R3" i="40"/>
  <c r="M3" i="40"/>
  <c r="L3" i="40"/>
  <c r="J3" i="40"/>
  <c r="O7" i="31" l="1"/>
  <c r="P21" i="31"/>
  <c r="W11" i="12"/>
  <c r="Y14" i="38" l="1"/>
  <c r="S14" i="38"/>
  <c r="T14" i="38"/>
  <c r="R14" i="38"/>
  <c r="J14" i="24" l="1"/>
  <c r="G37" i="25" l="1"/>
  <c r="G38" i="25"/>
  <c r="G39" i="25"/>
  <c r="G36" i="25"/>
  <c r="H32" i="25"/>
  <c r="I32" i="25" s="1"/>
  <c r="H33" i="25"/>
  <c r="I33" i="25" s="1"/>
  <c r="H34" i="25"/>
  <c r="I34" i="25" s="1"/>
  <c r="H35" i="25"/>
  <c r="I35" i="25" s="1"/>
  <c r="H36" i="25"/>
  <c r="I36" i="25" s="1"/>
  <c r="H37" i="25"/>
  <c r="I37" i="25" s="1"/>
  <c r="H38" i="25"/>
  <c r="I38" i="25" s="1"/>
  <c r="H39" i="25"/>
  <c r="I39" i="25" s="1"/>
  <c r="G35" i="25"/>
  <c r="G34" i="25"/>
  <c r="G32" i="25"/>
  <c r="L32" i="25"/>
  <c r="L33" i="25"/>
  <c r="L34" i="25"/>
  <c r="L35" i="25"/>
  <c r="L36" i="25"/>
  <c r="L37" i="25"/>
  <c r="L38" i="25"/>
  <c r="L39" i="25"/>
  <c r="AA10" i="12" l="1"/>
  <c r="G25" i="25" l="1"/>
  <c r="H25" i="25"/>
  <c r="I25" i="25" s="1"/>
  <c r="L25" i="25"/>
  <c r="G26" i="25"/>
  <c r="H26" i="25"/>
  <c r="I26" i="25" s="1"/>
  <c r="L26" i="25"/>
  <c r="H31" i="25"/>
  <c r="I31" i="25" s="1"/>
  <c r="L31" i="25"/>
  <c r="AB3" i="12" l="1"/>
  <c r="W10" i="12" l="1"/>
  <c r="O5" i="11" l="1"/>
  <c r="O6" i="11" s="1"/>
  <c r="O7" i="11" s="1"/>
  <c r="D26" i="21" l="1"/>
  <c r="C2" i="39" l="1"/>
  <c r="I19" i="1" l="1"/>
  <c r="J19" i="1"/>
  <c r="K19" i="1"/>
  <c r="V18" i="1"/>
  <c r="W18" i="1"/>
  <c r="I18" i="1"/>
  <c r="K18" i="1"/>
  <c r="J18" i="1"/>
  <c r="S18" i="1"/>
  <c r="R18" i="1"/>
  <c r="L19" i="1" l="1"/>
  <c r="M19" i="1"/>
  <c r="Y18" i="1"/>
  <c r="X18" i="1"/>
  <c r="L18" i="1"/>
  <c r="M18" i="1"/>
  <c r="G18" i="12" l="1"/>
  <c r="W18" i="12" l="1"/>
  <c r="I5" i="11" l="1"/>
  <c r="J46" i="12" l="1"/>
  <c r="J47" i="12"/>
  <c r="J48" i="12"/>
  <c r="J49" i="12"/>
  <c r="J50" i="12"/>
  <c r="J51" i="12"/>
  <c r="J52" i="12"/>
  <c r="J53" i="12"/>
  <c r="J54" i="12"/>
  <c r="J55" i="12"/>
  <c r="J56" i="12"/>
  <c r="J57" i="12"/>
  <c r="J58" i="12"/>
  <c r="J23" i="12"/>
  <c r="J24" i="12"/>
  <c r="J25" i="12"/>
  <c r="J26" i="12"/>
  <c r="J27" i="12"/>
  <c r="J28" i="12"/>
  <c r="J29" i="12"/>
  <c r="J30" i="12"/>
  <c r="J31" i="12"/>
  <c r="J32" i="12"/>
  <c r="J33" i="12"/>
  <c r="J34" i="12"/>
  <c r="J35" i="12"/>
  <c r="J36" i="12"/>
  <c r="J37" i="12"/>
  <c r="J38" i="12"/>
  <c r="J39" i="12"/>
  <c r="J40" i="12"/>
  <c r="J41" i="12"/>
  <c r="J42" i="12"/>
  <c r="J43" i="12"/>
  <c r="J44" i="12"/>
  <c r="J45" i="12"/>
  <c r="G16" i="12"/>
  <c r="G17" i="12"/>
  <c r="G19" i="12"/>
  <c r="G20" i="12"/>
  <c r="G21" i="12"/>
  <c r="G22" i="12"/>
  <c r="G23" i="12"/>
  <c r="G24" i="12"/>
  <c r="G25" i="12"/>
  <c r="G26" i="12"/>
  <c r="G27" i="12"/>
  <c r="G28" i="12"/>
  <c r="G29" i="12"/>
  <c r="G30" i="12"/>
  <c r="G31" i="12"/>
  <c r="G32" i="12"/>
  <c r="G33" i="12"/>
  <c r="G34" i="12"/>
  <c r="G35" i="12"/>
  <c r="G36" i="12"/>
  <c r="G37" i="12"/>
  <c r="G38" i="12"/>
  <c r="G39" i="12"/>
  <c r="G40" i="12"/>
  <c r="AB22" i="12" l="1"/>
  <c r="AB23" i="12"/>
  <c r="AB24" i="12"/>
  <c r="AB25" i="12"/>
  <c r="AB26" i="12"/>
  <c r="AB27" i="12"/>
  <c r="AB28" i="12"/>
  <c r="AB29" i="12"/>
  <c r="AB30" i="12"/>
  <c r="AB31" i="12"/>
  <c r="AB32" i="12"/>
  <c r="AB33" i="12"/>
  <c r="AB34" i="12"/>
  <c r="AB35" i="12"/>
  <c r="AB36" i="12"/>
  <c r="AB37" i="12"/>
  <c r="R4" i="2" l="1"/>
  <c r="R5" i="2" s="1"/>
  <c r="E1" i="2" l="1"/>
  <c r="J5" i="2" l="1"/>
  <c r="G5" i="2"/>
  <c r="G6" i="2"/>
  <c r="L23" i="25"/>
  <c r="L24" i="25"/>
  <c r="G24" i="25"/>
  <c r="H24" i="25"/>
  <c r="I24" i="25" s="1"/>
  <c r="G10" i="12" l="1"/>
  <c r="H15" i="12" l="1"/>
  <c r="H16" i="12"/>
  <c r="J16" i="12" s="1"/>
  <c r="Z16" i="12" l="1"/>
  <c r="AB16" i="12"/>
  <c r="G4" i="25" l="1"/>
  <c r="H4" i="25"/>
  <c r="I4" i="25" s="1"/>
  <c r="G9" i="25"/>
  <c r="H9" i="25"/>
  <c r="I9" i="25" s="1"/>
  <c r="G10" i="25"/>
  <c r="H10" i="25"/>
  <c r="I10" i="25" s="1"/>
  <c r="G11" i="25"/>
  <c r="H11" i="25"/>
  <c r="I11" i="25" s="1"/>
  <c r="G12" i="25"/>
  <c r="H12" i="25"/>
  <c r="I12" i="25" s="1"/>
  <c r="G13" i="25"/>
  <c r="H13" i="25"/>
  <c r="I13" i="25" s="1"/>
  <c r="G14" i="25"/>
  <c r="H14" i="25"/>
  <c r="I14" i="25" s="1"/>
  <c r="G15" i="25"/>
  <c r="H15" i="25"/>
  <c r="I15" i="25" s="1"/>
  <c r="G16" i="25"/>
  <c r="H16" i="25"/>
  <c r="I16" i="25" s="1"/>
  <c r="G17" i="25"/>
  <c r="H17" i="25"/>
  <c r="I17" i="25" s="1"/>
  <c r="G18" i="25"/>
  <c r="H18" i="25"/>
  <c r="I18" i="25" s="1"/>
  <c r="G19" i="25"/>
  <c r="H19" i="25"/>
  <c r="I19" i="25" s="1"/>
  <c r="H20" i="25"/>
  <c r="I20" i="25" s="1"/>
  <c r="G21" i="25"/>
  <c r="H21" i="25"/>
  <c r="I21" i="25" s="1"/>
  <c r="G23" i="25"/>
  <c r="H23" i="25"/>
  <c r="I23" i="25" s="1"/>
  <c r="L29" i="28" l="1"/>
  <c r="G14" i="12" l="1"/>
  <c r="G15" i="12"/>
  <c r="J15" i="12" s="1"/>
  <c r="G13" i="12"/>
  <c r="AB15" i="12" l="1"/>
  <c r="L3" i="25"/>
  <c r="L4" i="25"/>
  <c r="L9" i="25"/>
  <c r="L10" i="25"/>
  <c r="L12" i="25"/>
  <c r="L13" i="25"/>
  <c r="L14" i="25"/>
  <c r="L15" i="25"/>
  <c r="L16" i="25"/>
  <c r="L17" i="25"/>
  <c r="L18" i="25"/>
  <c r="L19" i="25"/>
  <c r="L20" i="25"/>
  <c r="L21" i="25"/>
  <c r="H3" i="25"/>
  <c r="I3" i="25" s="1"/>
  <c r="AC13" i="12" l="1"/>
  <c r="AA13" i="12"/>
  <c r="N13" i="38" l="1"/>
  <c r="H13" i="12" l="1"/>
  <c r="J13" i="12" s="1"/>
  <c r="G58" i="12" l="1"/>
  <c r="G57" i="12"/>
  <c r="G56" i="12"/>
  <c r="G55" i="12"/>
  <c r="G54" i="12"/>
  <c r="G53" i="12"/>
  <c r="G52" i="12"/>
  <c r="G51" i="12"/>
  <c r="G50" i="12"/>
  <c r="G49" i="12"/>
  <c r="G48" i="12"/>
  <c r="G47" i="12"/>
  <c r="G46" i="12"/>
  <c r="G45" i="12"/>
  <c r="G44" i="12"/>
  <c r="G43" i="12"/>
  <c r="G42" i="12"/>
  <c r="G41" i="12"/>
  <c r="G12" i="12"/>
  <c r="G11" i="12"/>
  <c r="Q5" i="12" l="1"/>
  <c r="Z13" i="12" l="1"/>
  <c r="Z15" i="12"/>
  <c r="Z22" i="12"/>
  <c r="Z23" i="12"/>
  <c r="Z24" i="12"/>
  <c r="Z25" i="12"/>
  <c r="Z26" i="12"/>
  <c r="Z27" i="12"/>
  <c r="Z28" i="12"/>
  <c r="Z29" i="12"/>
  <c r="Z30" i="12"/>
  <c r="Z31" i="12"/>
  <c r="Z32" i="12"/>
  <c r="Z33" i="12"/>
  <c r="Z34" i="12"/>
  <c r="Z35" i="12"/>
  <c r="AB9" i="12" l="1"/>
  <c r="AA9" i="12"/>
  <c r="AE15" i="36" l="1"/>
  <c r="T15" i="36"/>
  <c r="AE14" i="36"/>
  <c r="T16" i="36"/>
  <c r="T17" i="36"/>
  <c r="T18" i="36"/>
  <c r="T19" i="36"/>
  <c r="T20" i="36"/>
  <c r="T21" i="36"/>
  <c r="T22" i="36"/>
  <c r="T23" i="36"/>
  <c r="T24" i="36"/>
  <c r="T25" i="36"/>
  <c r="T26" i="36"/>
  <c r="T27" i="36"/>
  <c r="T28" i="36"/>
  <c r="T29" i="36"/>
  <c r="T30" i="36"/>
  <c r="T31" i="36"/>
  <c r="AE13" i="36"/>
  <c r="AE16" i="36"/>
  <c r="AE17" i="36"/>
  <c r="AE18" i="36"/>
  <c r="AE19" i="36"/>
  <c r="AE20" i="36"/>
  <c r="AE21" i="36"/>
  <c r="AE22" i="36"/>
  <c r="AE23" i="36"/>
  <c r="AE24" i="36"/>
  <c r="AE25" i="36"/>
  <c r="AE26" i="36"/>
  <c r="AE27" i="36"/>
  <c r="AE28" i="36"/>
  <c r="AE29" i="36"/>
  <c r="AE30" i="36"/>
  <c r="AE31" i="36"/>
  <c r="AE12" i="36" l="1"/>
  <c r="AE11" i="36"/>
  <c r="Z9" i="12" l="1"/>
  <c r="AC11" i="12" l="1"/>
  <c r="AA11" i="12"/>
  <c r="AB13" i="12"/>
  <c r="M48" i="38" l="1"/>
  <c r="G9" i="19" l="1"/>
  <c r="AG29" i="1" s="1"/>
  <c r="G10" i="19" l="1"/>
  <c r="AG30" i="1" s="1"/>
  <c r="G5" i="19"/>
  <c r="AG25" i="1" s="1"/>
  <c r="E4" i="19"/>
  <c r="E3" i="19" s="1"/>
  <c r="D4" i="19"/>
  <c r="D3" i="19" s="1"/>
  <c r="J13" i="24"/>
  <c r="B12" i="24"/>
  <c r="B13" i="24" s="1"/>
  <c r="B14" i="24" s="1"/>
  <c r="B15" i="24" s="1"/>
  <c r="B16" i="24" s="1"/>
  <c r="G4" i="19" l="1"/>
  <c r="G3" i="19" l="1"/>
  <c r="H14" i="12"/>
  <c r="J14" i="12" s="1"/>
  <c r="P12" i="12"/>
  <c r="H12" i="12"/>
  <c r="J12" i="12" s="1"/>
  <c r="P11" i="12"/>
  <c r="H11" i="12"/>
  <c r="J11" i="12" s="1"/>
  <c r="AC10" i="12"/>
  <c r="P10" i="12"/>
  <c r="H10" i="12"/>
  <c r="AC9" i="12"/>
  <c r="P9" i="12"/>
  <c r="C1" i="39"/>
  <c r="F3" i="39"/>
  <c r="C3" i="39" s="1"/>
  <c r="O17" i="31"/>
  <c r="N17" i="31"/>
  <c r="M17" i="31"/>
  <c r="L17" i="31"/>
  <c r="P17" i="1" s="1"/>
  <c r="O13" i="31"/>
  <c r="N13" i="31"/>
  <c r="M13" i="31"/>
  <c r="L13" i="31"/>
  <c r="O11" i="31"/>
  <c r="N11" i="31"/>
  <c r="M11" i="31"/>
  <c r="L11" i="31"/>
  <c r="O9" i="31"/>
  <c r="N9" i="31"/>
  <c r="M9" i="31"/>
  <c r="L9" i="31"/>
  <c r="J17" i="31"/>
  <c r="N17" i="1" s="1"/>
  <c r="J13" i="31"/>
  <c r="J11" i="31"/>
  <c r="J9" i="31"/>
  <c r="J7" i="31"/>
  <c r="H17" i="31"/>
  <c r="G17" i="31"/>
  <c r="F17" i="31"/>
  <c r="E17" i="31"/>
  <c r="D17" i="31"/>
  <c r="D17" i="1" s="1"/>
  <c r="H13" i="31"/>
  <c r="G13" i="31"/>
  <c r="F13" i="31"/>
  <c r="F21" i="31" s="1"/>
  <c r="E13" i="31"/>
  <c r="D13" i="31"/>
  <c r="H11" i="31"/>
  <c r="G11" i="31"/>
  <c r="E11" i="31"/>
  <c r="D11" i="31"/>
  <c r="H9" i="31"/>
  <c r="G9" i="31"/>
  <c r="E9" i="31"/>
  <c r="B11" i="31"/>
  <c r="B13" i="31"/>
  <c r="B17" i="31"/>
  <c r="D47" i="21"/>
  <c r="D38" i="21"/>
  <c r="D34" i="21"/>
  <c r="N21" i="31" l="1"/>
  <c r="J21" i="31"/>
  <c r="O21" i="31"/>
  <c r="L21" i="31"/>
  <c r="P19" i="1" s="1"/>
  <c r="R19" i="1" s="1"/>
  <c r="G20" i="1"/>
  <c r="G17" i="1"/>
  <c r="H20" i="1"/>
  <c r="H17" i="1"/>
  <c r="T20" i="1"/>
  <c r="T17" i="1"/>
  <c r="U20" i="1"/>
  <c r="U17" i="1"/>
  <c r="F20" i="1"/>
  <c r="F17" i="1"/>
  <c r="E21" i="31"/>
  <c r="Q20" i="1"/>
  <c r="Q17" i="1"/>
  <c r="D21" i="31"/>
  <c r="E20" i="1"/>
  <c r="E17" i="1"/>
  <c r="W19" i="1"/>
  <c r="M21" i="31"/>
  <c r="Q19" i="1" s="1"/>
  <c r="S19" i="1" s="1"/>
  <c r="G21" i="31"/>
  <c r="H21" i="31"/>
  <c r="W28" i="2" s="1"/>
  <c r="W29" i="2" s="1"/>
  <c r="B21" i="31"/>
  <c r="C15" i="31" s="1"/>
  <c r="J10" i="12"/>
  <c r="Y10" i="12" s="1"/>
  <c r="Z10" i="12" s="1"/>
  <c r="Z14" i="12"/>
  <c r="AB14" i="12"/>
  <c r="Z11" i="12"/>
  <c r="E45" i="38"/>
  <c r="U6" i="12"/>
  <c r="AB47" i="12"/>
  <c r="AB48" i="12"/>
  <c r="AB49" i="12"/>
  <c r="AB50" i="12"/>
  <c r="AB51" i="12"/>
  <c r="AB52" i="12"/>
  <c r="AB53" i="12"/>
  <c r="AB54" i="12"/>
  <c r="AB55" i="12"/>
  <c r="AB56" i="12"/>
  <c r="AB57" i="12"/>
  <c r="AB58" i="12"/>
  <c r="AB38" i="12"/>
  <c r="AB39" i="12"/>
  <c r="AB40" i="12"/>
  <c r="AB41" i="12"/>
  <c r="AB42" i="12"/>
  <c r="AB43" i="12"/>
  <c r="AB44" i="12"/>
  <c r="AB45" i="12"/>
  <c r="AB46" i="12"/>
  <c r="Z36" i="12"/>
  <c r="Z37" i="12"/>
  <c r="Z38" i="12"/>
  <c r="Z39" i="12"/>
  <c r="Z40" i="12"/>
  <c r="Z41" i="12"/>
  <c r="Z42" i="12"/>
  <c r="Z43" i="12"/>
  <c r="Z44" i="12"/>
  <c r="Z45" i="12"/>
  <c r="Z46" i="12"/>
  <c r="Z47" i="12"/>
  <c r="Z48" i="12"/>
  <c r="Z49" i="12"/>
  <c r="Z50" i="12"/>
  <c r="Z51" i="12"/>
  <c r="Z52" i="12"/>
  <c r="Z53" i="12"/>
  <c r="Z54" i="12"/>
  <c r="Z55" i="12"/>
  <c r="Z56" i="12"/>
  <c r="Z57" i="12"/>
  <c r="Z58" i="12"/>
  <c r="V19" i="1" l="1"/>
  <c r="X19" i="1"/>
  <c r="Y19" i="1"/>
  <c r="K20" i="31"/>
  <c r="K15" i="31"/>
  <c r="K19" i="31"/>
  <c r="V22" i="11"/>
  <c r="O22" i="31"/>
  <c r="K7" i="31"/>
  <c r="L22" i="31"/>
  <c r="AB10" i="12"/>
  <c r="K11" i="31"/>
  <c r="K18" i="31"/>
  <c r="H22" i="31"/>
  <c r="D6" i="42" s="1"/>
  <c r="E22" i="31"/>
  <c r="D22" i="31"/>
  <c r="G22" i="31"/>
  <c r="B6" i="42" s="1"/>
  <c r="F22" i="31"/>
  <c r="N22" i="31"/>
  <c r="M22" i="31"/>
  <c r="AB11" i="12"/>
  <c r="Z12" i="12"/>
  <c r="M47" i="38" l="1"/>
  <c r="AB12" i="12"/>
  <c r="B7" i="31" l="1"/>
  <c r="A1" i="19" l="1"/>
  <c r="V83" i="1" l="1"/>
  <c r="V84" i="1"/>
  <c r="W83" i="1"/>
  <c r="W84" i="1"/>
  <c r="AB83" i="1"/>
  <c r="AC83" i="1"/>
  <c r="AD83" i="1"/>
  <c r="AE83" i="1"/>
  <c r="AF83" i="1"/>
  <c r="AG83" i="1"/>
  <c r="AB84" i="1"/>
  <c r="AC84" i="1"/>
  <c r="AD84" i="1"/>
  <c r="AE84" i="1"/>
  <c r="AF84" i="1"/>
  <c r="AG84" i="1"/>
  <c r="AC82" i="1"/>
  <c r="AD82" i="1"/>
  <c r="AE82" i="1"/>
  <c r="AF82" i="1"/>
  <c r="AG82" i="1"/>
  <c r="AB82" i="1"/>
  <c r="H17" i="12" l="1"/>
  <c r="J17" i="12" s="1"/>
  <c r="Z17" i="12" s="1"/>
  <c r="H18" i="12"/>
  <c r="J18" i="12" s="1"/>
  <c r="H19" i="12"/>
  <c r="H20" i="12"/>
  <c r="J20" i="12" s="1"/>
  <c r="H21" i="12"/>
  <c r="J21" i="12" s="1"/>
  <c r="H22" i="12"/>
  <c r="J22" i="12" s="1"/>
  <c r="H23" i="12"/>
  <c r="AA14" i="12"/>
  <c r="AA15" i="12"/>
  <c r="W12" i="12"/>
  <c r="W13" i="12"/>
  <c r="W14" i="12"/>
  <c r="W15" i="12"/>
  <c r="W19" i="12"/>
  <c r="AB21" i="12" l="1"/>
  <c r="Z21" i="12"/>
  <c r="AB20" i="12"/>
  <c r="Z20" i="12"/>
  <c r="AB19" i="12"/>
  <c r="Z19" i="12"/>
  <c r="AB18" i="12"/>
  <c r="Z18" i="12"/>
  <c r="Y4" i="12"/>
  <c r="Y5" i="12"/>
  <c r="AB17" i="12"/>
  <c r="Y59" i="12"/>
  <c r="Y6" i="12" s="1"/>
  <c r="P13" i="12"/>
  <c r="P14" i="12"/>
  <c r="P15" i="12"/>
  <c r="P16" i="12"/>
  <c r="P17" i="12"/>
  <c r="H73" i="1" l="1"/>
  <c r="H74" i="1"/>
  <c r="H75" i="1"/>
  <c r="H76" i="1"/>
  <c r="H72" i="1"/>
  <c r="N55" i="1"/>
  <c r="O55" i="1"/>
  <c r="P55" i="1"/>
  <c r="Q55" i="1"/>
  <c r="R55" i="1"/>
  <c r="S55" i="1"/>
  <c r="T55" i="1"/>
  <c r="U55" i="1"/>
  <c r="N56" i="1"/>
  <c r="O56" i="1"/>
  <c r="P56" i="1"/>
  <c r="Q56" i="1"/>
  <c r="R56" i="1"/>
  <c r="S56" i="1"/>
  <c r="T56" i="1"/>
  <c r="U56" i="1"/>
  <c r="N57" i="1"/>
  <c r="O57" i="1"/>
  <c r="P57" i="1"/>
  <c r="Q57" i="1"/>
  <c r="R57" i="1"/>
  <c r="S57" i="1"/>
  <c r="T57" i="1"/>
  <c r="U57" i="1"/>
  <c r="N58" i="1"/>
  <c r="O58" i="1"/>
  <c r="P58" i="1"/>
  <c r="Q58" i="1"/>
  <c r="R58" i="1"/>
  <c r="S58" i="1"/>
  <c r="T58" i="1"/>
  <c r="U58" i="1"/>
  <c r="M56" i="1"/>
  <c r="M57" i="1"/>
  <c r="M58" i="1"/>
  <c r="M55" i="1"/>
  <c r="C72" i="1"/>
  <c r="D72" i="1"/>
  <c r="E72" i="1"/>
  <c r="F72" i="1"/>
  <c r="G72" i="1"/>
  <c r="C73" i="1"/>
  <c r="D73" i="1"/>
  <c r="E73" i="1"/>
  <c r="F73" i="1"/>
  <c r="G73" i="1"/>
  <c r="C74" i="1"/>
  <c r="D74" i="1"/>
  <c r="E74" i="1"/>
  <c r="F74" i="1"/>
  <c r="G74" i="1"/>
  <c r="C75" i="1"/>
  <c r="D75" i="1"/>
  <c r="E75" i="1"/>
  <c r="F75" i="1"/>
  <c r="G75" i="1"/>
  <c r="C76" i="1"/>
  <c r="D76" i="1"/>
  <c r="E76" i="1"/>
  <c r="F76" i="1"/>
  <c r="G76" i="1"/>
  <c r="B73" i="1"/>
  <c r="B74" i="1"/>
  <c r="B75" i="1"/>
  <c r="B76" i="1"/>
  <c r="B72" i="1"/>
  <c r="C63" i="1"/>
  <c r="D63" i="1"/>
  <c r="E63" i="1"/>
  <c r="F63" i="1"/>
  <c r="I63" i="1"/>
  <c r="C64" i="1"/>
  <c r="D64" i="1"/>
  <c r="E64" i="1"/>
  <c r="F64" i="1"/>
  <c r="I64" i="1"/>
  <c r="J64" i="1"/>
  <c r="C65" i="1"/>
  <c r="D65" i="1"/>
  <c r="E65" i="1"/>
  <c r="F65" i="1"/>
  <c r="I65" i="1"/>
  <c r="C66" i="1"/>
  <c r="D66" i="1"/>
  <c r="E66" i="1"/>
  <c r="F66" i="1"/>
  <c r="I66" i="1"/>
  <c r="C67" i="1"/>
  <c r="D67" i="1"/>
  <c r="E67" i="1"/>
  <c r="F67" i="1"/>
  <c r="I67" i="1"/>
  <c r="B64" i="1"/>
  <c r="B65" i="1"/>
  <c r="B66" i="1"/>
  <c r="B67" i="1"/>
  <c r="B63" i="1"/>
  <c r="C54" i="1"/>
  <c r="D54" i="1"/>
  <c r="E54" i="1"/>
  <c r="F54" i="1"/>
  <c r="I54" i="1"/>
  <c r="C55" i="1"/>
  <c r="D55" i="1"/>
  <c r="E55" i="1"/>
  <c r="F55" i="1"/>
  <c r="I55" i="1"/>
  <c r="C56" i="1"/>
  <c r="D56" i="1"/>
  <c r="E56" i="1"/>
  <c r="F56" i="1"/>
  <c r="I56" i="1"/>
  <c r="C57" i="1"/>
  <c r="D57" i="1"/>
  <c r="E57" i="1"/>
  <c r="F57" i="1"/>
  <c r="I57" i="1"/>
  <c r="C58" i="1"/>
  <c r="D58" i="1"/>
  <c r="E58" i="1"/>
  <c r="F58" i="1"/>
  <c r="I58" i="1"/>
  <c r="B55" i="1"/>
  <c r="B56" i="1"/>
  <c r="B57" i="1"/>
  <c r="B58" i="1"/>
  <c r="B54" i="1"/>
  <c r="J45" i="38"/>
  <c r="I45" i="38"/>
  <c r="G77" i="1" s="1"/>
  <c r="H45" i="38"/>
  <c r="F77" i="1" s="1"/>
  <c r="G45" i="38"/>
  <c r="E77" i="1" s="1"/>
  <c r="F45" i="38"/>
  <c r="D77" i="1" s="1"/>
  <c r="C77" i="1"/>
  <c r="D45" i="38"/>
  <c r="B77" i="1" s="1"/>
  <c r="K35" i="38"/>
  <c r="Y17" i="38" s="1"/>
  <c r="V17" i="38"/>
  <c r="U17" i="38"/>
  <c r="T17" i="38"/>
  <c r="E35" i="38"/>
  <c r="S17" i="38" s="1"/>
  <c r="N35" i="38"/>
  <c r="J67" i="1"/>
  <c r="H67" i="1"/>
  <c r="J66" i="1"/>
  <c r="G66" i="1"/>
  <c r="J65" i="1"/>
  <c r="H65" i="1"/>
  <c r="H63" i="1"/>
  <c r="G63" i="1"/>
  <c r="J58" i="1"/>
  <c r="H58" i="1"/>
  <c r="G58" i="1"/>
  <c r="G57" i="1"/>
  <c r="G56" i="1"/>
  <c r="J55" i="1"/>
  <c r="H55" i="1"/>
  <c r="G55" i="1"/>
  <c r="G54" i="1"/>
  <c r="R17" i="38" l="1"/>
  <c r="H66" i="1"/>
  <c r="J54" i="1"/>
  <c r="W17" i="38"/>
  <c r="J63" i="1"/>
  <c r="G64" i="1"/>
  <c r="G65" i="1"/>
  <c r="G67" i="1"/>
  <c r="H54" i="1"/>
  <c r="I25" i="38" l="1"/>
  <c r="M24" i="38"/>
  <c r="J35" i="38"/>
  <c r="X17" i="38" s="1"/>
  <c r="H64" i="1"/>
  <c r="AA16" i="12" l="1"/>
  <c r="AA17" i="12"/>
  <c r="AA18" i="12"/>
  <c r="AA19"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24" i="12"/>
  <c r="Q6" i="12" l="1"/>
  <c r="R6" i="28" l="1"/>
  <c r="E6" i="28"/>
  <c r="E4" i="28"/>
  <c r="E2" i="28"/>
  <c r="S1" i="31" l="1"/>
  <c r="M15" i="2" l="1"/>
  <c r="M13" i="2"/>
  <c r="M14" i="2"/>
  <c r="M9" i="2"/>
  <c r="M10" i="2"/>
  <c r="J4" i="2"/>
  <c r="AE24" i="1" l="1"/>
  <c r="AD24" i="1"/>
  <c r="AA31" i="1"/>
  <c r="Z29" i="1"/>
  <c r="Z30" i="1"/>
  <c r="AA29" i="1"/>
  <c r="AA30" i="1"/>
  <c r="AA24" i="1"/>
  <c r="U12" i="1"/>
  <c r="U13" i="1"/>
  <c r="U14" i="1"/>
  <c r="U15" i="1"/>
  <c r="U16" i="1"/>
  <c r="T16" i="1"/>
  <c r="T15" i="1"/>
  <c r="T14" i="1"/>
  <c r="T13" i="1"/>
  <c r="T12" i="1"/>
  <c r="Q12" i="1"/>
  <c r="Q13" i="1"/>
  <c r="Q14" i="1"/>
  <c r="Q15" i="1"/>
  <c r="Q16" i="1"/>
  <c r="P20" i="1"/>
  <c r="P16" i="1"/>
  <c r="P15" i="1"/>
  <c r="P14" i="1"/>
  <c r="P13" i="1"/>
  <c r="N14" i="1"/>
  <c r="N13" i="1"/>
  <c r="N12" i="1"/>
  <c r="T21" i="1" l="1"/>
  <c r="R14" i="1"/>
  <c r="R13" i="1"/>
  <c r="S17" i="1"/>
  <c r="R17" i="1"/>
  <c r="K3" i="36"/>
  <c r="E5" i="36"/>
  <c r="E4" i="36"/>
  <c r="E12" i="1"/>
  <c r="F12" i="1"/>
  <c r="G12" i="1"/>
  <c r="H12" i="1"/>
  <c r="E13" i="1"/>
  <c r="G13" i="1"/>
  <c r="H13" i="1"/>
  <c r="E14" i="1"/>
  <c r="F14" i="1"/>
  <c r="G14" i="1"/>
  <c r="H14" i="1"/>
  <c r="E15" i="1"/>
  <c r="F15" i="1"/>
  <c r="G15" i="1"/>
  <c r="H15" i="1"/>
  <c r="K15" i="1" s="1"/>
  <c r="E16" i="1"/>
  <c r="F16" i="1"/>
  <c r="G16" i="1"/>
  <c r="H16" i="1"/>
  <c r="D20" i="1"/>
  <c r="D16" i="1"/>
  <c r="D15" i="1"/>
  <c r="D14" i="1"/>
  <c r="D13" i="1"/>
  <c r="B13" i="1"/>
  <c r="I13" i="1" s="1"/>
  <c r="B14" i="1"/>
  <c r="B15" i="1"/>
  <c r="B16" i="1"/>
  <c r="B20" i="1"/>
  <c r="W15" i="1"/>
  <c r="V15" i="1"/>
  <c r="S15" i="1"/>
  <c r="R15" i="1"/>
  <c r="G6" i="19"/>
  <c r="AG26" i="1" s="1"/>
  <c r="J20" i="1" l="1"/>
  <c r="I20" i="1"/>
  <c r="K20" i="1"/>
  <c r="C16" i="31"/>
  <c r="K16" i="31"/>
  <c r="K12" i="31"/>
  <c r="C12" i="31"/>
  <c r="C11" i="31"/>
  <c r="K10" i="31"/>
  <c r="C10" i="31"/>
  <c r="C8" i="31"/>
  <c r="K8" i="31"/>
  <c r="J14" i="1"/>
  <c r="J17" i="1"/>
  <c r="I16" i="1"/>
  <c r="J16" i="1"/>
  <c r="K17" i="1"/>
  <c r="J15" i="1"/>
  <c r="I17" i="1"/>
  <c r="K16" i="1"/>
  <c r="C7" i="31"/>
  <c r="I15" i="1"/>
  <c r="E3" i="12"/>
  <c r="Q3" i="12" s="1"/>
  <c r="K14" i="1"/>
  <c r="X15" i="1"/>
  <c r="R16" i="1"/>
  <c r="W16" i="1"/>
  <c r="W20" i="1"/>
  <c r="V16" i="1"/>
  <c r="Y15" i="1"/>
  <c r="W14" i="1"/>
  <c r="V14" i="1"/>
  <c r="S20" i="1"/>
  <c r="V20" i="1"/>
  <c r="S16" i="1"/>
  <c r="S14" i="1"/>
  <c r="I14" i="1"/>
  <c r="R20" i="1"/>
  <c r="V17" i="1"/>
  <c r="W17" i="1"/>
  <c r="C14" i="31"/>
  <c r="C13" i="31"/>
  <c r="C18" i="31"/>
  <c r="C17" i="31"/>
  <c r="L15" i="1" l="1"/>
  <c r="M14" i="1"/>
  <c r="L14" i="1"/>
  <c r="Q4" i="12"/>
  <c r="Y20" i="1"/>
  <c r="M20" i="1"/>
  <c r="L20" i="1"/>
  <c r="E4" i="12"/>
  <c r="AB5" i="12" s="1"/>
  <c r="L17" i="1"/>
  <c r="M17" i="1"/>
  <c r="L16" i="1"/>
  <c r="M16" i="1"/>
  <c r="M15" i="1"/>
  <c r="X20" i="1"/>
  <c r="X16" i="1"/>
  <c r="Y16" i="1"/>
  <c r="Y14" i="1"/>
  <c r="X14" i="1"/>
  <c r="Y17" i="1"/>
  <c r="X17" i="1"/>
  <c r="E5" i="12" l="1"/>
  <c r="K88" i="1"/>
  <c r="E88" i="1"/>
  <c r="AE91" i="1" l="1"/>
  <c r="AF91" i="1"/>
  <c r="AG91" i="1"/>
  <c r="AE92" i="1"/>
  <c r="AF92" i="1"/>
  <c r="AG92" i="1"/>
  <c r="AE93" i="1"/>
  <c r="AF93" i="1"/>
  <c r="AG93" i="1"/>
  <c r="AE94" i="1"/>
  <c r="AF94" i="1"/>
  <c r="AG94" i="1"/>
  <c r="W91" i="1"/>
  <c r="W92" i="1"/>
  <c r="W93" i="1"/>
  <c r="W94" i="1"/>
  <c r="V91" i="1"/>
  <c r="V92" i="1"/>
  <c r="V93" i="1"/>
  <c r="V94" i="1"/>
  <c r="R91" i="1"/>
  <c r="R92" i="1"/>
  <c r="R93" i="1"/>
  <c r="R94" i="1"/>
  <c r="Q91" i="1"/>
  <c r="Q92" i="1"/>
  <c r="Q93" i="1"/>
  <c r="Q94" i="1"/>
  <c r="P91" i="1"/>
  <c r="P92" i="1"/>
  <c r="P93" i="1"/>
  <c r="P94" i="1"/>
  <c r="AF90" i="1"/>
  <c r="AE90" i="1"/>
  <c r="W90" i="1"/>
  <c r="V90" i="1"/>
  <c r="R90" i="1"/>
  <c r="Q90" i="1"/>
  <c r="P90" i="1"/>
  <c r="M6" i="12"/>
  <c r="I6" i="12" s="1"/>
  <c r="M5" i="12" l="1"/>
  <c r="R5" i="1"/>
  <c r="Q72" i="1"/>
  <c r="E68" i="1"/>
  <c r="B68" i="1"/>
  <c r="C68" i="1"/>
  <c r="F68" i="1"/>
  <c r="I68" i="1"/>
  <c r="D68" i="1"/>
  <c r="I59" i="12"/>
  <c r="F59" i="12"/>
  <c r="F67" i="12" l="1"/>
  <c r="F63" i="12"/>
  <c r="R4" i="1"/>
  <c r="W6" i="1" s="1"/>
  <c r="T64" i="1"/>
  <c r="T62" i="1"/>
  <c r="T61" i="1"/>
  <c r="T60" i="1"/>
  <c r="FY3" i="33" l="1"/>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AA54" i="1" l="1"/>
  <c r="DO4" i="33" s="1"/>
  <c r="AB54" i="1"/>
  <c r="EE4" i="33" s="1"/>
  <c r="AC54" i="1"/>
  <c r="EU4" i="33" s="1"/>
  <c r="AA55" i="1"/>
  <c r="DP4" i="33" s="1"/>
  <c r="AB55" i="1"/>
  <c r="EF4" i="33" s="1"/>
  <c r="AC55" i="1"/>
  <c r="EV4" i="33" s="1"/>
  <c r="AA56" i="1"/>
  <c r="DQ4" i="33" s="1"/>
  <c r="AB56" i="1"/>
  <c r="EG4" i="33" s="1"/>
  <c r="AC56" i="1"/>
  <c r="EW4" i="33" s="1"/>
  <c r="AA57" i="1"/>
  <c r="DR4" i="33" s="1"/>
  <c r="AB57" i="1"/>
  <c r="EH4" i="33" s="1"/>
  <c r="AC57" i="1"/>
  <c r="EX4" i="33" s="1"/>
  <c r="AA58" i="1"/>
  <c r="DS4" i="33" s="1"/>
  <c r="AB58" i="1"/>
  <c r="EI4" i="33" s="1"/>
  <c r="AC58" i="1"/>
  <c r="EY4" i="33" s="1"/>
  <c r="AA59" i="1"/>
  <c r="DT4" i="33" s="1"/>
  <c r="AB59" i="1"/>
  <c r="EJ4" i="33" s="1"/>
  <c r="AC59" i="1"/>
  <c r="EZ4" i="33" s="1"/>
  <c r="AA60" i="1"/>
  <c r="DU4" i="33" s="1"/>
  <c r="AB60" i="1"/>
  <c r="EK4" i="33" s="1"/>
  <c r="AC60" i="1"/>
  <c r="FA4" i="33" s="1"/>
  <c r="AA61" i="1"/>
  <c r="DV4" i="33" s="1"/>
  <c r="AB61" i="1"/>
  <c r="EL4" i="33" s="1"/>
  <c r="AC61" i="1"/>
  <c r="FB4" i="33" s="1"/>
  <c r="AA62" i="1"/>
  <c r="DW4" i="33" s="1"/>
  <c r="AB62" i="1"/>
  <c r="EM4" i="33" s="1"/>
  <c r="AC62" i="1"/>
  <c r="FC4" i="33" s="1"/>
  <c r="AA63" i="1"/>
  <c r="DX4" i="33" s="1"/>
  <c r="AB63" i="1"/>
  <c r="EN4" i="33" s="1"/>
  <c r="AC63" i="1"/>
  <c r="FD4" i="33" s="1"/>
  <c r="AA64" i="1"/>
  <c r="DY4" i="33" s="1"/>
  <c r="AB64" i="1"/>
  <c r="EO4" i="33" s="1"/>
  <c r="AC64" i="1"/>
  <c r="FE4" i="33" s="1"/>
  <c r="AA65" i="1"/>
  <c r="DZ4" i="33" s="1"/>
  <c r="AB65" i="1"/>
  <c r="EP4" i="33" s="1"/>
  <c r="AC65" i="1"/>
  <c r="FF4" i="33" s="1"/>
  <c r="AA66" i="1"/>
  <c r="EA4" i="33" s="1"/>
  <c r="AB66" i="1"/>
  <c r="EQ4" i="33" s="1"/>
  <c r="AC66" i="1"/>
  <c r="FG4" i="33" s="1"/>
  <c r="AA67" i="1"/>
  <c r="EB4" i="33" s="1"/>
  <c r="AB67" i="1"/>
  <c r="ER4" i="33" s="1"/>
  <c r="AC67" i="1"/>
  <c r="FH4" i="33" s="1"/>
  <c r="AA68" i="1"/>
  <c r="EC4" i="33" s="1"/>
  <c r="AB68" i="1"/>
  <c r="ES4" i="33" s="1"/>
  <c r="AC68" i="1"/>
  <c r="FI4" i="33" s="1"/>
  <c r="AA69" i="1"/>
  <c r="ED4" i="33" s="1"/>
  <c r="AB69" i="1"/>
  <c r="ET4" i="33" s="1"/>
  <c r="AC69" i="1"/>
  <c r="FJ4" i="33" s="1"/>
  <c r="Y54" i="1"/>
  <c r="CY4" i="33" s="1"/>
  <c r="Y55" i="1"/>
  <c r="CZ4" i="33" s="1"/>
  <c r="Y56" i="1"/>
  <c r="DA4" i="33" s="1"/>
  <c r="Y57" i="1"/>
  <c r="DB4" i="33" s="1"/>
  <c r="Y58" i="1"/>
  <c r="DC4" i="33" s="1"/>
  <c r="Y59" i="1"/>
  <c r="DD4" i="33" s="1"/>
  <c r="Y60" i="1"/>
  <c r="DE4" i="33" s="1"/>
  <c r="Y61" i="1"/>
  <c r="DF4" i="33" s="1"/>
  <c r="Y62" i="1"/>
  <c r="DG4" i="33" s="1"/>
  <c r="Y63" i="1"/>
  <c r="DH4" i="33" s="1"/>
  <c r="Y64" i="1"/>
  <c r="DI4" i="33" s="1"/>
  <c r="Y65" i="1"/>
  <c r="DJ4" i="33" s="1"/>
  <c r="Y66" i="1"/>
  <c r="DK4" i="33" s="1"/>
  <c r="Y67" i="1"/>
  <c r="DL4" i="33" s="1"/>
  <c r="Y68" i="1"/>
  <c r="DM4" i="33" s="1"/>
  <c r="Y69" i="1"/>
  <c r="DN4" i="33" s="1"/>
  <c r="W54" i="1"/>
  <c r="W55" i="1"/>
  <c r="W56" i="1"/>
  <c r="W57" i="1"/>
  <c r="W58" i="1"/>
  <c r="W59" i="1"/>
  <c r="W60" i="1"/>
  <c r="W61" i="1"/>
  <c r="W62" i="1"/>
  <c r="W63" i="1"/>
  <c r="W64" i="1"/>
  <c r="W65" i="1"/>
  <c r="W66" i="1"/>
  <c r="W67" i="1"/>
  <c r="W68" i="1"/>
  <c r="W69" i="1"/>
  <c r="FG3" i="33" l="1"/>
  <c r="EQ3" i="33"/>
  <c r="EA3" i="33"/>
  <c r="DK3" i="33"/>
  <c r="EY3" i="33"/>
  <c r="EI3" i="33"/>
  <c r="DS3" i="33"/>
  <c r="DC3" i="33"/>
  <c r="EZ3" i="33"/>
  <c r="EJ3" i="33"/>
  <c r="DT3" i="33"/>
  <c r="DD3" i="33"/>
  <c r="FF3" i="33"/>
  <c r="EP3" i="33"/>
  <c r="DZ3" i="33"/>
  <c r="DJ3" i="33"/>
  <c r="DQ3" i="33"/>
  <c r="DA3" i="33"/>
  <c r="EW3" i="33"/>
  <c r="EG3" i="33"/>
  <c r="EV3" i="33"/>
  <c r="EF3" i="33"/>
  <c r="DP3" i="33"/>
  <c r="CZ3" i="33"/>
  <c r="FH3" i="33"/>
  <c r="ER3" i="33"/>
  <c r="EB3" i="33"/>
  <c r="DL3" i="33"/>
  <c r="FC3" i="33"/>
  <c r="EM3" i="33"/>
  <c r="DW3" i="33"/>
  <c r="DG3" i="33"/>
  <c r="EU3" i="33"/>
  <c r="EE3" i="33"/>
  <c r="DO3" i="33"/>
  <c r="CY3" i="33"/>
  <c r="EX3" i="33"/>
  <c r="EH3" i="33"/>
  <c r="DR3" i="33"/>
  <c r="DB3" i="33"/>
  <c r="DI3" i="33"/>
  <c r="EO3" i="33"/>
  <c r="FE3" i="33"/>
  <c r="DY3" i="33"/>
  <c r="FJ3" i="33"/>
  <c r="ET3" i="33"/>
  <c r="ED3" i="33"/>
  <c r="DN3" i="33"/>
  <c r="FB3" i="33"/>
  <c r="EL3" i="33"/>
  <c r="DV3" i="33"/>
  <c r="DF3" i="33"/>
  <c r="AG54" i="1"/>
  <c r="FD3" i="33"/>
  <c r="EN3" i="33"/>
  <c r="DX3" i="33"/>
  <c r="DH3" i="33"/>
  <c r="FI3" i="33"/>
  <c r="ES3" i="33"/>
  <c r="EC3" i="33"/>
  <c r="DM3" i="33"/>
  <c r="FA3" i="33"/>
  <c r="EK3" i="33"/>
  <c r="DU3" i="33"/>
  <c r="DE3" i="33"/>
  <c r="AG55" i="1"/>
  <c r="GA4" i="33"/>
  <c r="FZ4" i="33"/>
  <c r="FY4" i="33"/>
  <c r="FX4" i="33"/>
  <c r="FW4" i="33"/>
  <c r="FV4" i="33"/>
  <c r="FU4" i="33"/>
  <c r="FT4" i="33"/>
  <c r="FS4" i="33"/>
  <c r="AC12" i="12" l="1"/>
  <c r="AC14" i="12"/>
  <c r="AC15" i="12"/>
  <c r="AC16" i="12"/>
  <c r="AC17" i="12"/>
  <c r="AC18" i="12"/>
  <c r="AC19" i="12"/>
  <c r="AC20" i="12"/>
  <c r="AC21" i="12"/>
  <c r="AC22" i="12"/>
  <c r="AC23" i="12"/>
  <c r="AC24" i="12"/>
  <c r="AC25" i="12"/>
  <c r="AC26" i="12"/>
  <c r="AC27" i="12"/>
  <c r="AC28" i="12"/>
  <c r="AC29" i="12"/>
  <c r="AC30" i="12"/>
  <c r="AC31" i="12"/>
  <c r="AC32" i="12"/>
  <c r="AC33" i="12"/>
  <c r="AC34" i="12"/>
  <c r="AC35" i="12"/>
  <c r="AC36" i="12"/>
  <c r="AC37" i="12"/>
  <c r="AC38" i="12"/>
  <c r="AC39" i="12"/>
  <c r="AC40" i="12"/>
  <c r="AC41" i="12"/>
  <c r="AC42" i="12"/>
  <c r="AC43" i="12"/>
  <c r="AC44" i="12"/>
  <c r="AC45" i="12"/>
  <c r="AC46" i="12"/>
  <c r="AC59" i="12"/>
  <c r="AE6" i="12" l="1"/>
  <c r="I4" i="33"/>
  <c r="Q1" i="27"/>
  <c r="P1" i="27"/>
  <c r="R1" i="31"/>
  <c r="P12" i="1"/>
  <c r="D12" i="1"/>
  <c r="D21" i="1" s="1"/>
  <c r="B12" i="1"/>
  <c r="B21" i="1" s="1"/>
  <c r="C18" i="1" l="1"/>
  <c r="C19" i="1"/>
  <c r="C20" i="1"/>
  <c r="J13" i="1"/>
  <c r="G21" i="1"/>
  <c r="K12" i="1"/>
  <c r="V13" i="1"/>
  <c r="S12" i="1"/>
  <c r="W12" i="1"/>
  <c r="K13" i="1"/>
  <c r="R12" i="1"/>
  <c r="V12" i="1"/>
  <c r="J12" i="1"/>
  <c r="FK2" i="33"/>
  <c r="E80" i="1"/>
  <c r="FK3" i="33"/>
  <c r="A81" i="1"/>
  <c r="FL3" i="33" s="1"/>
  <c r="B81" i="1"/>
  <c r="FM3" i="33" s="1"/>
  <c r="C81" i="1"/>
  <c r="FN3" i="33" s="1"/>
  <c r="D81" i="1"/>
  <c r="E81" i="1"/>
  <c r="F81" i="1"/>
  <c r="G81" i="1"/>
  <c r="H81" i="1"/>
  <c r="I81" i="1"/>
  <c r="J81" i="1"/>
  <c r="FK4" i="33"/>
  <c r="A82" i="1"/>
  <c r="FL4" i="33" s="1"/>
  <c r="B82" i="1"/>
  <c r="FM4" i="33" s="1"/>
  <c r="C82" i="1"/>
  <c r="FN4" i="33" s="1"/>
  <c r="F82" i="1"/>
  <c r="G82" i="1"/>
  <c r="C83" i="1"/>
  <c r="G83" i="1"/>
  <c r="C84" i="1"/>
  <c r="E84" i="1"/>
  <c r="A85" i="1"/>
  <c r="B85" i="1"/>
  <c r="C85" i="1"/>
  <c r="D85" i="1"/>
  <c r="E85" i="1"/>
  <c r="F85" i="1"/>
  <c r="G85" i="1"/>
  <c r="H85" i="1"/>
  <c r="I85" i="1"/>
  <c r="J85" i="1"/>
  <c r="FO4" i="33"/>
  <c r="A86" i="1"/>
  <c r="FP4" i="33" s="1"/>
  <c r="C86" i="1"/>
  <c r="D86" i="1"/>
  <c r="E86" i="1"/>
  <c r="F86" i="1"/>
  <c r="G86" i="1"/>
  <c r="FQ4" i="33" s="1"/>
  <c r="H86" i="1"/>
  <c r="FR4" i="33" s="1"/>
  <c r="T67" i="1" l="1"/>
  <c r="J21" i="1"/>
  <c r="K9" i="31"/>
  <c r="C9" i="31"/>
  <c r="C21" i="31" s="1"/>
  <c r="K14" i="31"/>
  <c r="K13" i="31"/>
  <c r="K17" i="31"/>
  <c r="I12" i="1"/>
  <c r="F21" i="1"/>
  <c r="I21" i="1" s="1"/>
  <c r="W13" i="1"/>
  <c r="S13" i="1"/>
  <c r="P21" i="1"/>
  <c r="K21" i="31" l="1"/>
  <c r="J48" i="38"/>
  <c r="F50" i="9"/>
  <c r="Y3" i="1"/>
  <c r="W29" i="28" l="1"/>
  <c r="D29" i="28"/>
  <c r="AA6" i="28" l="1"/>
  <c r="I86" i="1"/>
  <c r="C9" i="27"/>
  <c r="B86" i="1" s="1"/>
  <c r="D82" i="1"/>
  <c r="E82" i="1" l="1"/>
  <c r="F45" i="9" s="1"/>
  <c r="M85" i="1"/>
  <c r="M84" i="1"/>
  <c r="M83" i="1"/>
  <c r="L84" i="1"/>
  <c r="L83" i="1"/>
  <c r="L81" i="1"/>
  <c r="K85" i="1"/>
  <c r="K84" i="1"/>
  <c r="K83" i="1"/>
  <c r="K82" i="1"/>
  <c r="K81" i="1"/>
  <c r="K80" i="1"/>
  <c r="K79" i="1"/>
  <c r="U85" i="1"/>
  <c r="U84" i="1"/>
  <c r="U83" i="1"/>
  <c r="U82" i="1"/>
  <c r="U81" i="1"/>
  <c r="U80" i="1"/>
  <c r="U79" i="1"/>
  <c r="P52" i="6"/>
  <c r="T81" i="1"/>
  <c r="T85" i="1"/>
  <c r="T84" i="1"/>
  <c r="T83" i="1"/>
  <c r="T82" i="1"/>
  <c r="T80" i="1"/>
  <c r="T79" i="1"/>
  <c r="S85" i="1"/>
  <c r="S84" i="1"/>
  <c r="S83" i="1"/>
  <c r="S82" i="1"/>
  <c r="S81" i="1"/>
  <c r="S80" i="1"/>
  <c r="S79" i="1"/>
  <c r="R85" i="1"/>
  <c r="R84" i="1"/>
  <c r="R83" i="1"/>
  <c r="R82" i="1"/>
  <c r="R81" i="1"/>
  <c r="R80" i="1"/>
  <c r="R79" i="1"/>
  <c r="I82" i="1" l="1"/>
  <c r="H82" i="1"/>
  <c r="S86" i="1"/>
  <c r="CW4" i="33" s="1"/>
  <c r="U86" i="1"/>
  <c r="T86" i="1"/>
  <c r="AC24" i="1"/>
  <c r="AF24" i="1"/>
  <c r="Z24" i="1"/>
  <c r="F47" i="9" l="1"/>
  <c r="CX4" i="33"/>
  <c r="C15" i="1" l="1"/>
  <c r="C14" i="1"/>
  <c r="C16" i="1"/>
  <c r="C17" i="1"/>
  <c r="AC4" i="33"/>
  <c r="AF1" i="1" l="1"/>
  <c r="A4" i="33" l="1"/>
  <c r="C1" i="34"/>
  <c r="A3" i="1" l="1"/>
  <c r="B4" i="33" s="1"/>
  <c r="A6" i="1"/>
  <c r="E4" i="33" s="1"/>
  <c r="A5" i="1"/>
  <c r="D4" i="33" s="1"/>
  <c r="A4" i="1"/>
  <c r="C4" i="33" l="1"/>
  <c r="W82" i="1"/>
  <c r="AG78" i="1"/>
  <c r="AF78" i="1"/>
  <c r="AE78" i="1"/>
  <c r="AD78" i="1"/>
  <c r="AC78" i="1"/>
  <c r="W78" i="1"/>
  <c r="V78" i="1"/>
  <c r="X78" i="1"/>
  <c r="V82" i="1" l="1"/>
  <c r="BX4" i="33" l="1"/>
  <c r="CB4" i="33"/>
  <c r="CC4" i="33"/>
  <c r="M82" i="1"/>
  <c r="M81" i="1"/>
  <c r="M80" i="1"/>
  <c r="M79" i="1"/>
  <c r="L82" i="1"/>
  <c r="L80" i="1"/>
  <c r="L79" i="1"/>
  <c r="AB25" i="6"/>
  <c r="M86" i="1" l="1"/>
  <c r="P76" i="1" s="1"/>
  <c r="CV4" i="33" s="1"/>
  <c r="AG90" i="1"/>
  <c r="M3" i="24"/>
  <c r="CA4" i="33" l="1"/>
  <c r="BZ4" i="33"/>
  <c r="BY4" i="33"/>
  <c r="BW4" i="33"/>
  <c r="BV4" i="33"/>
  <c r="BU4" i="33"/>
  <c r="BT4" i="33"/>
  <c r="BE4" i="33"/>
  <c r="BG4" i="33"/>
  <c r="BI4" i="33"/>
  <c r="BK4" i="33"/>
  <c r="BM4" i="33"/>
  <c r="BO4" i="33"/>
  <c r="BQ4" i="33"/>
  <c r="BS4" i="33"/>
  <c r="BP4" i="33"/>
  <c r="BL4" i="33"/>
  <c r="BH4" i="33"/>
  <c r="BD4" i="33"/>
  <c r="AC76" i="1"/>
  <c r="AG76" i="1"/>
  <c r="AF76" i="1"/>
  <c r="AE76" i="1"/>
  <c r="AD76" i="1"/>
  <c r="X76" i="1"/>
  <c r="W76" i="1"/>
  <c r="V76" i="1"/>
  <c r="AF74" i="1"/>
  <c r="AE74" i="1"/>
  <c r="AD74" i="1"/>
  <c r="AC74" i="1"/>
  <c r="X74" i="1"/>
  <c r="W74" i="1"/>
  <c r="V74" i="1"/>
  <c r="AG74" i="1" l="1"/>
  <c r="Y4" i="33"/>
  <c r="N5" i="1"/>
  <c r="W4" i="33" s="1"/>
  <c r="N4" i="1"/>
  <c r="N3" i="1"/>
  <c r="U4" i="33" s="1"/>
  <c r="P51" i="6"/>
  <c r="T66" i="1" l="1"/>
  <c r="V4" i="33"/>
  <c r="B37" i="6"/>
  <c r="C37" i="6" s="1"/>
  <c r="D37" i="6" s="1"/>
  <c r="E37" i="6" s="1"/>
  <c r="F37" i="6" s="1"/>
  <c r="G37" i="6" s="1"/>
  <c r="H37" i="6" s="1"/>
  <c r="I37" i="6" s="1"/>
  <c r="J37" i="6" s="1"/>
  <c r="K37" i="6" s="1"/>
  <c r="L37" i="6" s="1"/>
  <c r="B35" i="6"/>
  <c r="C35" i="6" s="1"/>
  <c r="C33" i="6"/>
  <c r="D33" i="6" s="1"/>
  <c r="E33" i="6" s="1"/>
  <c r="F33" i="6" s="1"/>
  <c r="M72" i="1"/>
  <c r="CJ4" i="33" s="1"/>
  <c r="M71" i="1"/>
  <c r="CI4" i="33" s="1"/>
  <c r="M70" i="1"/>
  <c r="CH4" i="33" s="1"/>
  <c r="Q68" i="1"/>
  <c r="Q67" i="1"/>
  <c r="Q66" i="1"/>
  <c r="CK4" i="33" s="1"/>
  <c r="M68" i="1"/>
  <c r="U5" i="12"/>
  <c r="M67" i="1" s="1"/>
  <c r="U4" i="12"/>
  <c r="E6" i="12"/>
  <c r="F5" i="12"/>
  <c r="J4" i="12"/>
  <c r="D6" i="12"/>
  <c r="C10" i="6"/>
  <c r="D10" i="6" s="1"/>
  <c r="E10" i="6" s="1"/>
  <c r="F10" i="6" s="1"/>
  <c r="G10" i="6" s="1"/>
  <c r="H10" i="6" s="1"/>
  <c r="I10" i="6" s="1"/>
  <c r="J10" i="6" s="1"/>
  <c r="K10" i="6" s="1"/>
  <c r="L10" i="6" s="1"/>
  <c r="M10" i="6" s="1"/>
  <c r="N10" i="6" s="1"/>
  <c r="O10" i="6" s="1"/>
  <c r="P10" i="6" s="1"/>
  <c r="B14" i="6"/>
  <c r="C14" i="6" s="1"/>
  <c r="D14" i="6" s="1"/>
  <c r="E14" i="6" s="1"/>
  <c r="F14" i="6" s="1"/>
  <c r="G14" i="6" s="1"/>
  <c r="H14" i="6" s="1"/>
  <c r="I14" i="6" s="1"/>
  <c r="J14" i="6" s="1"/>
  <c r="K14" i="6" s="1"/>
  <c r="L14" i="6" s="1"/>
  <c r="M14" i="6" s="1"/>
  <c r="N14" i="6" s="1"/>
  <c r="B12" i="6"/>
  <c r="D12" i="6" s="1"/>
  <c r="E12" i="6" s="1"/>
  <c r="F12" i="6" s="1"/>
  <c r="G12" i="6" s="1"/>
  <c r="H12" i="6" s="1"/>
  <c r="I12" i="6" s="1"/>
  <c r="J12" i="6" s="1"/>
  <c r="K12" i="6" s="1"/>
  <c r="L12" i="6" s="1"/>
  <c r="M12" i="6" s="1"/>
  <c r="N12" i="6" s="1"/>
  <c r="AI18" i="6"/>
  <c r="D6" i="1"/>
  <c r="H4" i="33" s="1"/>
  <c r="D5" i="1"/>
  <c r="G4" i="33" s="1"/>
  <c r="D4" i="1"/>
  <c r="F4" i="33" s="1"/>
  <c r="B6" i="6"/>
  <c r="B4" i="6"/>
  <c r="C4" i="6" s="1"/>
  <c r="D4" i="6" s="1"/>
  <c r="E4" i="6" s="1"/>
  <c r="F4" i="6" s="1"/>
  <c r="G4" i="6" s="1"/>
  <c r="H4" i="6" s="1"/>
  <c r="I4" i="6" s="1"/>
  <c r="J4" i="6" s="1"/>
  <c r="K4" i="6" s="1"/>
  <c r="L4" i="6" s="1"/>
  <c r="M4" i="6" s="1"/>
  <c r="N4" i="6" s="1"/>
  <c r="O4" i="6" s="1"/>
  <c r="P4" i="6" s="1"/>
  <c r="B24" i="6" l="1"/>
  <c r="C6" i="6"/>
  <c r="D6" i="6" s="1"/>
  <c r="E6" i="6" s="1"/>
  <c r="F6" i="6" s="1"/>
  <c r="G6" i="6" s="1"/>
  <c r="H6" i="6" s="1"/>
  <c r="I6" i="6" s="1"/>
  <c r="J6" i="6" s="1"/>
  <c r="K6" i="6" s="1"/>
  <c r="L6" i="6" s="1"/>
  <c r="M6" i="6" s="1"/>
  <c r="N6" i="6" s="1"/>
  <c r="O6" i="6" s="1"/>
  <c r="P6" i="6" s="1"/>
  <c r="M37" i="6"/>
  <c r="G33" i="6"/>
  <c r="M69" i="1"/>
  <c r="CG4" i="33" s="1"/>
  <c r="A24" i="6"/>
  <c r="H24" i="6"/>
  <c r="F48" i="9"/>
  <c r="CM4" i="33"/>
  <c r="CF4" i="33"/>
  <c r="M66" i="1"/>
  <c r="CD4" i="33" s="1"/>
  <c r="Q70" i="1"/>
  <c r="CO4" i="33" s="1"/>
  <c r="T71" i="1"/>
  <c r="Q71" i="1"/>
  <c r="CP4" i="33" s="1"/>
  <c r="CE4" i="33"/>
  <c r="CN4" i="33"/>
  <c r="T69" i="1"/>
  <c r="AM18" i="6"/>
  <c r="D24" i="6" l="1"/>
  <c r="H33" i="6"/>
  <c r="Z4" i="33"/>
  <c r="T70" i="1"/>
  <c r="CL4" i="33"/>
  <c r="R76" i="1"/>
  <c r="A5" i="11"/>
  <c r="A6" i="11" s="1"/>
  <c r="A7" i="11" s="1"/>
  <c r="A5" i="2"/>
  <c r="A6" i="2" s="1"/>
  <c r="A7" i="2" s="1"/>
  <c r="A8" i="2" s="1"/>
  <c r="A9" i="2" s="1"/>
  <c r="A10" i="2" s="1"/>
  <c r="A11" i="2" s="1"/>
  <c r="A12" i="2" s="1"/>
  <c r="A13" i="2" s="1"/>
  <c r="A14" i="2" s="1"/>
  <c r="A15" i="2" s="1"/>
  <c r="A16" i="2" s="1"/>
  <c r="A17" i="2" s="1"/>
  <c r="A18" i="2" s="1"/>
  <c r="A19" i="2" s="1"/>
  <c r="A20" i="2" s="1"/>
  <c r="A21" i="2" s="1"/>
  <c r="A22" i="2" s="1"/>
  <c r="A23" i="2" s="1"/>
  <c r="A24" i="2" s="1"/>
  <c r="I33" i="6" l="1"/>
  <c r="A8" i="11"/>
  <c r="P4" i="28" l="1"/>
  <c r="AD1" i="1" s="1"/>
  <c r="I3" i="19"/>
  <c r="B3" i="19" s="1"/>
  <c r="J33" i="6"/>
  <c r="A9" i="11"/>
  <c r="K5" i="1"/>
  <c r="T4" i="33" s="1"/>
  <c r="K4" i="1"/>
  <c r="S4" i="33" s="1"/>
  <c r="G3" i="1"/>
  <c r="J4" i="33" s="1"/>
  <c r="K3" i="1"/>
  <c r="R4" i="33" s="1"/>
  <c r="G5" i="1"/>
  <c r="L4" i="33" s="1"/>
  <c r="G4" i="1"/>
  <c r="K4" i="33" s="1"/>
  <c r="G6" i="1"/>
  <c r="M4" i="33" s="1"/>
  <c r="J3" i="19" l="1"/>
  <c r="K33" i="6"/>
  <c r="A10" i="11"/>
  <c r="I4" i="1"/>
  <c r="O4" i="33" s="1"/>
  <c r="K6" i="1"/>
  <c r="I6" i="1"/>
  <c r="Q4" i="33" s="1"/>
  <c r="I3" i="1"/>
  <c r="N4" i="33" s="1"/>
  <c r="I5" i="1"/>
  <c r="P4" i="33" s="1"/>
  <c r="H77" i="1"/>
  <c r="BC4" i="33" s="1"/>
  <c r="AT4" i="33"/>
  <c r="F59" i="1"/>
  <c r="E59" i="1"/>
  <c r="D59" i="1"/>
  <c r="C59" i="1"/>
  <c r="B59" i="1"/>
  <c r="AP4" i="33" s="1"/>
  <c r="L33" i="6" l="1"/>
  <c r="A11" i="11"/>
  <c r="M33" i="6" l="1"/>
  <c r="A12" i="11"/>
  <c r="H68" i="1"/>
  <c r="BA4" i="33"/>
  <c r="AZ4" i="33"/>
  <c r="AY4" i="33"/>
  <c r="AX4" i="33"/>
  <c r="F49" i="9"/>
  <c r="N33" i="6" l="1"/>
  <c r="A13" i="11"/>
  <c r="Y5" i="1"/>
  <c r="O33" i="6" l="1"/>
  <c r="A14" i="11"/>
  <c r="Y6" i="1"/>
  <c r="AI4" i="33"/>
  <c r="AW4" i="33"/>
  <c r="BB4" i="33"/>
  <c r="AH4" i="33"/>
  <c r="AG24" i="1"/>
  <c r="P33" i="6" l="1"/>
  <c r="A15" i="11"/>
  <c r="J68" i="1"/>
  <c r="AV4" i="33" s="1"/>
  <c r="G68" i="1"/>
  <c r="I59" i="1"/>
  <c r="AR4" i="33" s="1"/>
  <c r="Y4" i="1"/>
  <c r="AU4" i="33"/>
  <c r="A16" i="11" l="1"/>
  <c r="G59" i="1"/>
  <c r="A17" i="11" l="1"/>
  <c r="N6" i="1"/>
  <c r="X4" i="33" s="1"/>
  <c r="A18" i="11" l="1"/>
  <c r="G8" i="19"/>
  <c r="AG28" i="1" s="1"/>
  <c r="G7" i="19"/>
  <c r="AG27" i="1" s="1"/>
  <c r="B43" i="6" l="1"/>
  <c r="A19" i="11"/>
  <c r="A43" i="6" l="1"/>
  <c r="F43" i="6" s="1"/>
  <c r="A20" i="11"/>
  <c r="H43" i="6" l="1"/>
  <c r="A21" i="11"/>
  <c r="BF4" i="33"/>
  <c r="BJ4" i="33"/>
  <c r="BN4" i="33"/>
  <c r="BR4" i="33"/>
  <c r="A22" i="11" l="1"/>
  <c r="A23" i="11" s="1"/>
  <c r="A24" i="11" s="1"/>
  <c r="K45" i="9" l="1"/>
  <c r="M4" i="2" l="1"/>
  <c r="O5" i="1" l="1"/>
  <c r="AA59" i="12"/>
  <c r="W59" i="12"/>
  <c r="P59" i="12"/>
  <c r="AA46" i="12"/>
  <c r="W46" i="12"/>
  <c r="P46" i="12"/>
  <c r="AA45" i="12"/>
  <c r="W45" i="12"/>
  <c r="P45" i="12"/>
  <c r="AA44" i="12"/>
  <c r="W44" i="12"/>
  <c r="P44" i="12"/>
  <c r="AA43" i="12"/>
  <c r="W43" i="12"/>
  <c r="P43" i="12"/>
  <c r="AA42" i="12"/>
  <c r="W42" i="12"/>
  <c r="P42" i="12"/>
  <c r="AA41" i="12"/>
  <c r="W41" i="12"/>
  <c r="P41" i="12"/>
  <c r="AA40" i="12"/>
  <c r="W40" i="12"/>
  <c r="P40" i="12"/>
  <c r="AA39" i="12"/>
  <c r="W39" i="12"/>
  <c r="P39" i="12"/>
  <c r="AA38" i="12"/>
  <c r="W38" i="12"/>
  <c r="P38" i="12"/>
  <c r="AA37" i="12"/>
  <c r="W37" i="12"/>
  <c r="P37" i="12"/>
  <c r="AA36" i="12"/>
  <c r="W36" i="12"/>
  <c r="P36" i="12"/>
  <c r="AA35" i="12"/>
  <c r="W35" i="12"/>
  <c r="P35" i="12"/>
  <c r="AA34" i="12"/>
  <c r="W34" i="12"/>
  <c r="P34" i="12"/>
  <c r="AA33" i="12"/>
  <c r="W33" i="12"/>
  <c r="P33" i="12"/>
  <c r="AA32" i="12"/>
  <c r="W32" i="12"/>
  <c r="P32" i="12"/>
  <c r="AA31" i="12"/>
  <c r="W31" i="12"/>
  <c r="P31" i="12"/>
  <c r="AA30" i="12"/>
  <c r="W30" i="12"/>
  <c r="P30" i="12"/>
  <c r="AA29" i="12"/>
  <c r="W29" i="12"/>
  <c r="P29" i="12"/>
  <c r="AA28" i="12"/>
  <c r="W28" i="12"/>
  <c r="P28" i="12"/>
  <c r="AA27" i="12"/>
  <c r="W27" i="12"/>
  <c r="P27" i="12"/>
  <c r="AA26" i="12"/>
  <c r="W26" i="12"/>
  <c r="P26" i="12"/>
  <c r="AA25" i="12"/>
  <c r="W25" i="12"/>
  <c r="P25" i="12"/>
  <c r="AA24" i="12"/>
  <c r="W24" i="12"/>
  <c r="P24" i="12"/>
  <c r="AA23" i="12"/>
  <c r="W23" i="12"/>
  <c r="P23" i="12"/>
  <c r="AA22" i="12"/>
  <c r="P22" i="12"/>
  <c r="AA21" i="12"/>
  <c r="W21" i="12"/>
  <c r="P21" i="12"/>
  <c r="AA20" i="12"/>
  <c r="W20" i="12"/>
  <c r="P20" i="12"/>
  <c r="P19" i="12"/>
  <c r="P18" i="12"/>
  <c r="AE4" i="12" l="1"/>
  <c r="AE5" i="12"/>
  <c r="AE3" i="12"/>
  <c r="G59" i="12"/>
  <c r="H59" i="12"/>
  <c r="CQ4" i="33"/>
  <c r="J59" i="12"/>
  <c r="AA4" i="33" l="1"/>
  <c r="AB59" i="12"/>
  <c r="Q21" i="1"/>
  <c r="U21" i="1" l="1"/>
  <c r="Y13" i="1"/>
  <c r="Y12" i="1"/>
  <c r="X13" i="1"/>
  <c r="X12" i="1"/>
  <c r="G4" i="11" l="1"/>
  <c r="G5" i="11"/>
  <c r="H21" i="1" l="1"/>
  <c r="AJ4" i="33"/>
  <c r="AL4" i="33" s="1"/>
  <c r="T68" i="1" l="1"/>
  <c r="K21" i="1"/>
  <c r="M21" i="1" s="1"/>
  <c r="C2" i="6"/>
  <c r="L21" i="1" l="1"/>
  <c r="F44" i="9"/>
  <c r="D2" i="6"/>
  <c r="E2" i="6" s="1"/>
  <c r="F2" i="6" s="1"/>
  <c r="G2" i="6" l="1"/>
  <c r="F24" i="6"/>
  <c r="Q76" i="1" s="1"/>
  <c r="H2" i="6" l="1"/>
  <c r="I2" i="6" l="1"/>
  <c r="J2" i="6" l="1"/>
  <c r="E21" i="1"/>
  <c r="AK4" i="33" s="1"/>
  <c r="AM4" i="33" s="1"/>
  <c r="L12" i="1"/>
  <c r="M13" i="1"/>
  <c r="M12" i="1"/>
  <c r="L13" i="1"/>
  <c r="K2" i="6" l="1"/>
  <c r="L2" i="6" l="1"/>
  <c r="M2" i="6" l="1"/>
  <c r="F7" i="2"/>
  <c r="G7" i="2" l="1"/>
  <c r="N2" i="6"/>
  <c r="F8" i="2"/>
  <c r="G8" i="2" s="1"/>
  <c r="O2" i="6" l="1"/>
  <c r="F9" i="2"/>
  <c r="G9" i="2" s="1"/>
  <c r="P2" i="6" l="1"/>
  <c r="F10" i="2"/>
  <c r="G10" i="2" s="1"/>
  <c r="F11" i="2" l="1"/>
  <c r="G11" i="2" s="1"/>
  <c r="F12" i="2" l="1"/>
  <c r="G12" i="2" s="1"/>
  <c r="F13" i="2" l="1"/>
  <c r="G13" i="2" s="1"/>
  <c r="A20" i="6" l="1"/>
  <c r="K76" i="1" s="1"/>
  <c r="CR4" i="33" s="1"/>
  <c r="F14" i="2"/>
  <c r="G14" i="2" s="1"/>
  <c r="F15" i="2" l="1"/>
  <c r="G15" i="2" s="1"/>
  <c r="F16" i="2" l="1"/>
  <c r="G16" i="2" s="1"/>
  <c r="H20" i="6" l="1"/>
  <c r="N76" i="1" s="1"/>
  <c r="CT4" i="33" s="1"/>
  <c r="D20" i="6"/>
  <c r="F20" i="6"/>
  <c r="M76" i="1" s="1"/>
  <c r="L76" i="1" l="1"/>
  <c r="CS4" i="33" l="1"/>
  <c r="T76" i="1"/>
  <c r="N21" i="1" l="1"/>
  <c r="V21" i="1" l="1"/>
  <c r="O18" i="1"/>
  <c r="O19" i="1"/>
  <c r="O20" i="1"/>
  <c r="R21" i="1"/>
  <c r="S21" i="1"/>
  <c r="AO4" i="33" s="1"/>
  <c r="O15" i="1"/>
  <c r="O14" i="1"/>
  <c r="O16" i="1"/>
  <c r="O17" i="1"/>
  <c r="W21" i="1"/>
  <c r="U3" i="1"/>
  <c r="O12" i="1"/>
  <c r="O13" i="1"/>
  <c r="C12" i="1"/>
  <c r="C13" i="1"/>
  <c r="Y21" i="1" l="1"/>
  <c r="W3" i="1"/>
  <c r="AF4" i="33" s="1"/>
  <c r="AD4" i="33"/>
  <c r="W4" i="1"/>
  <c r="U4" i="1"/>
  <c r="O21" i="1"/>
  <c r="AN4" i="33"/>
  <c r="C21" i="1"/>
  <c r="X21" i="1"/>
  <c r="AG4" i="33" l="1"/>
  <c r="W5" i="1"/>
  <c r="AE4" i="33"/>
  <c r="U5" i="1"/>
  <c r="F43" i="9"/>
  <c r="L85" i="1" l="1"/>
  <c r="L86" i="1" s="1"/>
  <c r="O76" i="1" l="1"/>
  <c r="CU4" i="33" s="1"/>
  <c r="F46" i="9"/>
  <c r="S76" i="1" l="1"/>
  <c r="U76" i="1" s="1"/>
  <c r="AB4" i="33" l="1"/>
  <c r="V23" i="11" l="1"/>
  <c r="V13" i="11"/>
  <c r="I42" i="11" l="1"/>
  <c r="I41" i="11" s="1"/>
  <c r="O9" i="2"/>
  <c r="P8" i="2"/>
  <c r="O10" i="2" l="1"/>
  <c r="P9" i="2"/>
  <c r="O11" i="2" l="1"/>
  <c r="P10" i="2"/>
  <c r="O12" i="2" l="1"/>
  <c r="P11" i="2"/>
  <c r="O13" i="2" l="1"/>
  <c r="P12" i="2"/>
  <c r="O14" i="2" l="1"/>
  <c r="P13" i="2"/>
  <c r="O15" i="2" l="1"/>
  <c r="P14" i="2"/>
  <c r="P15" i="2" l="1"/>
  <c r="O16" i="2"/>
  <c r="P16" i="2" l="1"/>
  <c r="J56" i="1"/>
  <c r="H56" i="1"/>
  <c r="H59" i="1" s="1"/>
  <c r="AQ4" i="33" s="1"/>
  <c r="L19" i="38"/>
  <c r="L21" i="38"/>
  <c r="L23" i="38"/>
  <c r="L20" i="38"/>
  <c r="L18" i="38"/>
  <c r="H57" i="1"/>
  <c r="X15" i="38"/>
  <c r="X14" i="38"/>
  <c r="L15" i="38"/>
  <c r="J24" i="38"/>
  <c r="L16" i="38"/>
  <c r="J57" i="1" s="1"/>
  <c r="N16" i="38"/>
  <c r="J59" i="1" l="1"/>
  <c r="AS4" i="33" s="1"/>
  <c r="N24"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47" authorId="0" shapeId="0" xr:uid="{3981DCEB-12BF-40C2-8B54-9218E3FC089F}">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B1AAC467-AD00-457C-A06F-E4E528ED90C1}">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E32EAA07-896E-4445-B333-3CCF528FC3BD}">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395849B1-E296-47A5-8DDC-07487D5A18EC}">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AEBA8C1C-FC81-4B36-BBE2-50E504DDB767}">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2BA73BC0-6FA4-49CC-99AA-32582A5C3D07}">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6FD8BA1-4F6A-4E89-8190-A9B0F1B60543}">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2BCA2805-1075-404B-948C-B3F2E749B8E5}">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A5118F56-05E0-4C8D-81E7-45E3A234C809}">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D2CFCF72-BB3C-4578-B478-2F164F12613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48699499-8369-478A-B93F-5C89317EA978}">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C57699B0-6EA8-4B56-8A60-64322C5DDDF4}">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9D2D4BB-4C3B-4DBD-A0EE-71412F0FBF0E}">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C6251843-4F20-4545-BC5A-D0BDA64CE7E5}">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CEE2ED22-3064-40C7-8D1E-1D091C3A0717}">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D82AB60A-8034-460F-B221-B3EC1C6E6F4B}">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2CCD442F-B11E-4B3D-A185-9F7166B6C8E5}">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A3BE0AD9-970F-43F8-B5B0-CD9F4EB9A5AE}">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1295D6B7-03A7-4987-9D74-B3F0C018FA21}">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77BF5A2E-F1AB-4204-91C4-B0E4FAB14CB4}">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D2A0F08E-1BFB-4A58-9EE6-AD4651782BF2}">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A1CF1EC7-AEFB-47A9-95C8-8FC7B5ED7BE6}">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312CB352-3A83-459F-85A8-BEC9E92B0808}">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44DC5B39-76EC-447D-B9C2-A184F8610201}">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6691B662-3F85-4BD4-9B22-3D9F04567049}">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A437165E-8FA8-42F8-95AD-D81D570956F1}">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49EAF739-CDC1-4D50-BC4D-FFBC1EF766A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SALEEM MANSOOR</author>
  </authors>
  <commentList>
    <comment ref="I3" authorId="0" shapeId="0" xr:uid="{EEF3542E-AE2A-437E-9E22-4776B8F66E0C}">
      <text>
        <r>
          <rPr>
            <b/>
            <sz val="9"/>
            <color indexed="81"/>
            <rFont val="Tahoma"/>
            <family val="2"/>
          </rPr>
          <t>Without O&amp;M Cost</t>
        </r>
      </text>
    </comment>
    <comment ref="D4" authorId="0" shapeId="0" xr:uid="{1A1A4DAD-8A2D-4D58-9D66-EAEB7FE1AC55}">
      <text>
        <r>
          <rPr>
            <b/>
            <sz val="9"/>
            <color indexed="81"/>
            <rFont val="Tahoma"/>
            <family val="2"/>
          </rPr>
          <t>Without O&amp;M Cost</t>
        </r>
      </text>
    </comment>
    <comment ref="E4" authorId="0" shapeId="0" xr:uid="{5F280F2A-6F3A-452F-A019-DE376F2D6903}">
      <text>
        <r>
          <rPr>
            <b/>
            <sz val="9"/>
            <color indexed="81"/>
            <rFont val="Tahoma"/>
            <family val="2"/>
          </rPr>
          <t>Without O&amp;M Cost</t>
        </r>
      </text>
    </comment>
    <comment ref="M8" authorId="1" shapeId="0" xr:uid="{92354632-6DB7-41CA-960E-F3FB1CD3BCC0}">
      <text>
        <r>
          <rPr>
            <b/>
            <sz val="9"/>
            <color indexed="81"/>
            <rFont val="Tahoma"/>
            <family val="2"/>
          </rPr>
          <t>SALEEM MANSOOR:تاريخ خطاب المقاول</t>
        </r>
      </text>
    </comment>
    <comment ref="O8" authorId="1" shapeId="0" xr:uid="{E0A3F74B-5CE4-467C-A67C-C3AD2C3FAB08}">
      <text>
        <r>
          <rPr>
            <b/>
            <sz val="9"/>
            <color indexed="81"/>
            <rFont val="Tahoma"/>
            <family val="2"/>
          </rPr>
          <t>SALEEM MANSOOR:</t>
        </r>
        <r>
          <rPr>
            <sz val="9"/>
            <color indexed="81"/>
            <rFont val="Tahoma"/>
            <family val="2"/>
          </rPr>
          <t xml:space="preserve">
تاريخ خطاب الاستشاري</t>
        </r>
      </text>
    </comment>
    <comment ref="Q8" authorId="1" shapeId="0" xr:uid="{4172CDAE-2CD7-4CD1-9465-0B6DE44DD42B}">
      <text>
        <r>
          <rPr>
            <b/>
            <sz val="9"/>
            <color indexed="81"/>
            <rFont val="Tahoma"/>
            <family val="2"/>
          </rPr>
          <t>SALEEM MANSOOR:</t>
        </r>
        <r>
          <rPr>
            <sz val="9"/>
            <color indexed="81"/>
            <rFont val="Tahoma"/>
            <family val="2"/>
          </rPr>
          <t xml:space="preserve">
تاريخ استلام المالك</t>
        </r>
      </text>
    </comment>
    <comment ref="S8" authorId="1" shapeId="0" xr:uid="{1E4AB92C-D701-41CD-AA51-800487A06D9F}">
      <text>
        <r>
          <rPr>
            <b/>
            <sz val="9"/>
            <color indexed="81"/>
            <rFont val="Tahoma"/>
            <family val="2"/>
          </rPr>
          <t>SALEEM MANSOOR:</t>
        </r>
        <r>
          <rPr>
            <sz val="9"/>
            <color indexed="81"/>
            <rFont val="Tahoma"/>
            <family val="2"/>
          </rPr>
          <t xml:space="preserve">
تاريخ اعتماد المالك</t>
        </r>
      </text>
    </comment>
    <comment ref="T8" authorId="1" shapeId="0" xr:uid="{D99BAB9E-5409-4F66-BAD2-FDA0DF614315}">
      <text>
        <r>
          <rPr>
            <b/>
            <sz val="9"/>
            <color indexed="81"/>
            <rFont val="Tahoma"/>
            <family val="2"/>
          </rPr>
          <t>SALEEM MANSOOR:</t>
        </r>
        <r>
          <rPr>
            <sz val="9"/>
            <color indexed="81"/>
            <rFont val="Tahoma"/>
            <family val="2"/>
          </rPr>
          <t xml:space="preserve">
تاريخ رفع المستخلص للمالية اعتماد المالك</t>
        </r>
      </text>
    </comment>
    <comment ref="V8" authorId="1" shapeId="0" xr:uid="{18607A37-12CF-4CC6-86FD-256CAD6D30E0}">
      <text>
        <r>
          <rPr>
            <b/>
            <sz val="9"/>
            <color indexed="81"/>
            <rFont val="Tahoma"/>
            <family val="2"/>
          </rPr>
          <t>SALEEM MANSOOR:</t>
        </r>
        <r>
          <rPr>
            <sz val="9"/>
            <color indexed="81"/>
            <rFont val="Tahoma"/>
            <family val="2"/>
          </rPr>
          <t xml:space="preserve">
تاريخ اعتماد المالية</t>
        </r>
      </text>
    </comment>
    <comment ref="X8" authorId="1" shapeId="0" xr:uid="{DCE4B972-C28E-4B46-8534-5C7765F17178}">
      <text>
        <r>
          <rPr>
            <b/>
            <sz val="9"/>
            <color indexed="81"/>
            <rFont val="Tahoma"/>
            <family val="2"/>
          </rPr>
          <t>SALEEM MANSOOR:</t>
        </r>
        <r>
          <rPr>
            <sz val="9"/>
            <color indexed="81"/>
            <rFont val="Tahoma"/>
            <family val="2"/>
          </rPr>
          <t xml:space="preserve">
تاريخ دفع المستخلص</t>
        </r>
      </text>
    </comment>
  </commentList>
</comments>
</file>

<file path=xl/sharedStrings.xml><?xml version="1.0" encoding="utf-8"?>
<sst xmlns="http://schemas.openxmlformats.org/spreadsheetml/2006/main" count="18625" uniqueCount="1264">
  <si>
    <t>Original Plan Value</t>
  </si>
  <si>
    <t>Weekly PV (SAR)</t>
  </si>
  <si>
    <t>Weekly EV (SAR)</t>
  </si>
  <si>
    <t>Weekly PV %</t>
  </si>
  <si>
    <t>Weekly Phys PV%</t>
  </si>
  <si>
    <t>Total SD Planned</t>
  </si>
  <si>
    <t>SD Remaining</t>
  </si>
  <si>
    <t>SD Pending</t>
  </si>
  <si>
    <t>Total SD Submittals</t>
  </si>
  <si>
    <t>Planned Materials Approv</t>
  </si>
  <si>
    <t>Material Pending Approval</t>
  </si>
  <si>
    <t>Materila Total Submittals</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</si>
  <si>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</si>
  <si>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</si>
  <si>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</si>
  <si>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</si>
  <si>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</si>
  <si>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</si>
  <si>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</si>
  <si>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</si>
  <si>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</si>
  <si>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</si>
  <si>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</si>
  <si>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Data Date</t>
  </si>
  <si>
    <t>Contract General Information</t>
  </si>
  <si>
    <t>Key Dates</t>
  </si>
  <si>
    <t>Cost Summary (SR)</t>
  </si>
  <si>
    <t>Performance Summary</t>
  </si>
  <si>
    <t>Project Scope</t>
  </si>
  <si>
    <t>Project Name</t>
  </si>
  <si>
    <t xml:space="preserve">Contract Award </t>
  </si>
  <si>
    <t>Contract Award  (Hijri)</t>
  </si>
  <si>
    <t xml:space="preserve">Revised Completion </t>
  </si>
  <si>
    <t>Original Contract Value</t>
  </si>
  <si>
    <t>O&amp;M Value (if any)</t>
  </si>
  <si>
    <t>EAC</t>
  </si>
  <si>
    <t>Plan Value</t>
  </si>
  <si>
    <t>Phys. Plan Value</t>
  </si>
  <si>
    <t>Quality Score</t>
  </si>
  <si>
    <t>Project ID</t>
  </si>
  <si>
    <t>Stage</t>
  </si>
  <si>
    <t xml:space="preserve">Contract Sign </t>
  </si>
  <si>
    <t>Contract Sign  (Hijri)</t>
  </si>
  <si>
    <t xml:space="preserve">Committed Completion </t>
  </si>
  <si>
    <t>Revised Contract Value</t>
  </si>
  <si>
    <t>Submitted Invoices (Gross Value)</t>
  </si>
  <si>
    <t>Earn Value</t>
  </si>
  <si>
    <t>Phys. Earn Value</t>
  </si>
  <si>
    <t>Contractor</t>
  </si>
  <si>
    <t>Status</t>
  </si>
  <si>
    <t xml:space="preserve">Site Handover </t>
  </si>
  <si>
    <t>Site Handover  (Hijri)</t>
  </si>
  <si>
    <t>Forecast Completion</t>
  </si>
  <si>
    <t>Estimate At Completion Value</t>
  </si>
  <si>
    <t>Penalities</t>
  </si>
  <si>
    <t>Variance</t>
  </si>
  <si>
    <t>Safety 
Score</t>
  </si>
  <si>
    <t>Consultant</t>
  </si>
  <si>
    <t>Modon PM</t>
  </si>
  <si>
    <t>Original Completion</t>
  </si>
  <si>
    <t>Original Completion (Hijri)</t>
  </si>
  <si>
    <t xml:space="preserve">Potential Changes </t>
  </si>
  <si>
    <t>FIR Value (Todate)</t>
  </si>
  <si>
    <t>FIR %</t>
  </si>
  <si>
    <t>Invoiced %</t>
  </si>
  <si>
    <t>Physical Progress (Effort)</t>
  </si>
  <si>
    <t>Earned Value Progress (%)</t>
  </si>
  <si>
    <t>BOQ Value (SAR)</t>
  </si>
  <si>
    <t>% Wt.</t>
  </si>
  <si>
    <t>Weekly (SAR)</t>
  </si>
  <si>
    <t>To Date (SAR)</t>
  </si>
  <si>
    <t>Budgeted</t>
  </si>
  <si>
    <t>Weekly Physical Progress</t>
  </si>
  <si>
    <t>To Date Physical Progress</t>
  </si>
  <si>
    <t>Planned</t>
  </si>
  <si>
    <t>Earned</t>
  </si>
  <si>
    <t>Original Plan</t>
  </si>
  <si>
    <t>Revised Planned</t>
  </si>
  <si>
    <t>Original Plan %</t>
  </si>
  <si>
    <t>Revised Planned %</t>
  </si>
  <si>
    <t>Earned %</t>
  </si>
  <si>
    <t>SPI</t>
  </si>
  <si>
    <t>(Manhours)</t>
  </si>
  <si>
    <t>Plan %</t>
  </si>
  <si>
    <t>Total</t>
  </si>
  <si>
    <t xml:space="preserve">Construction Milestones </t>
  </si>
  <si>
    <t>Item
 No.</t>
  </si>
  <si>
    <t>Milestones</t>
  </si>
  <si>
    <t>Original 
(Baseline)</t>
  </si>
  <si>
    <t>Latest Plan</t>
  </si>
  <si>
    <t>Forecast</t>
  </si>
  <si>
    <t>Days
Change</t>
  </si>
  <si>
    <t xml:space="preserve">  </t>
  </si>
  <si>
    <t xml:space="preserve">Quality </t>
  </si>
  <si>
    <t>Safety</t>
  </si>
  <si>
    <t>Shop Drawings</t>
  </si>
  <si>
    <t>Quality Reports</t>
  </si>
  <si>
    <t>Safety Statistics</t>
  </si>
  <si>
    <t>Proactive Vs Reactive Actions Taken</t>
  </si>
  <si>
    <t>Item Per WBS</t>
  </si>
  <si>
    <t>Total Submitted Drawings</t>
  </si>
  <si>
    <t xml:space="preserve">Remaining </t>
  </si>
  <si>
    <t xml:space="preserve">Pending </t>
  </si>
  <si>
    <t>Total Submittals</t>
  </si>
  <si>
    <t>Issued</t>
  </si>
  <si>
    <t>Closed</t>
  </si>
  <si>
    <t>Pending</t>
  </si>
  <si>
    <t>Avg. Closing
(Days)</t>
  </si>
  <si>
    <t>Category</t>
  </si>
  <si>
    <t>Item</t>
  </si>
  <si>
    <t xml:space="preserve">This Week </t>
  </si>
  <si>
    <t>This Month</t>
  </si>
  <si>
    <t>Year to Date</t>
  </si>
  <si>
    <t>Cumulative</t>
  </si>
  <si>
    <t>A</t>
  </si>
  <si>
    <t>B</t>
  </si>
  <si>
    <t>C</t>
  </si>
  <si>
    <t>D</t>
  </si>
  <si>
    <t>Processed</t>
  </si>
  <si>
    <t>0-10
Days</t>
  </si>
  <si>
    <t>11-20
Days</t>
  </si>
  <si>
    <t>21-30
Days</t>
  </si>
  <si>
    <t>31-60
Days</t>
  </si>
  <si>
    <t>&gt; 60
Days</t>
  </si>
  <si>
    <t>General</t>
  </si>
  <si>
    <t>Proactive</t>
  </si>
  <si>
    <t>Non Conformance (NCR)</t>
  </si>
  <si>
    <t>Reactive</t>
  </si>
  <si>
    <t>Site Instruction (SIR/SOR)</t>
  </si>
  <si>
    <t>Material Inspection (MRIR)</t>
  </si>
  <si>
    <t>Field Inspection (FIR)</t>
  </si>
  <si>
    <t xml:space="preserve">TOTAL </t>
  </si>
  <si>
    <t>Key Submittals Approval Status</t>
  </si>
  <si>
    <t>Material Approval</t>
  </si>
  <si>
    <t xml:space="preserve">1 Quality Plan Approval </t>
  </si>
  <si>
    <t>6 Baseline Approval</t>
  </si>
  <si>
    <t>Total Hours Worked Vs Safe Hours Worked</t>
  </si>
  <si>
    <t>Total Submitted Material</t>
  </si>
  <si>
    <t>Remaining to approve</t>
  </si>
  <si>
    <t xml:space="preserve">2 Quality Plan Last Up </t>
  </si>
  <si>
    <t>7 No of Approved Version of Schedule</t>
  </si>
  <si>
    <t>with Designer</t>
  </si>
  <si>
    <t xml:space="preserve">3 Safety Plan Approval </t>
  </si>
  <si>
    <t>8 Last Approved Schedule</t>
  </si>
  <si>
    <t xml:space="preserve">4 Safety Plan Last Up </t>
  </si>
  <si>
    <t>9 BOQ Approval Date</t>
  </si>
  <si>
    <t>10 No of Approved Version of BOQ</t>
  </si>
  <si>
    <t>Invoices Summary</t>
  </si>
  <si>
    <t>Total Submitted Invoices</t>
  </si>
  <si>
    <t>Submitted Invoices (SAR)</t>
  </si>
  <si>
    <t>Contract Value (SR)</t>
  </si>
  <si>
    <t>PM Approved Invoices</t>
  </si>
  <si>
    <t>PM Approved Invoices (SAR)</t>
  </si>
  <si>
    <t>Planned Value (SR)</t>
  </si>
  <si>
    <t xml:space="preserve">No of Paid  Invoices </t>
  </si>
  <si>
    <t>Paid  Invoices (SAR)</t>
  </si>
  <si>
    <t>Earned Value (SR)</t>
  </si>
  <si>
    <t>Procurement Summary</t>
  </si>
  <si>
    <t>No of Pending Invoices</t>
  </si>
  <si>
    <t>Last Submitted Period</t>
  </si>
  <si>
    <t>Submitted  (SAR)</t>
  </si>
  <si>
    <t>Total Materials</t>
  </si>
  <si>
    <t>Total Number of P.O.</t>
  </si>
  <si>
    <t>Actual P.O.
To Date</t>
  </si>
  <si>
    <t>Remaining P.O</t>
  </si>
  <si>
    <t>Material on Site</t>
  </si>
  <si>
    <t>Remaining Materials</t>
  </si>
  <si>
    <t>Material Delivery Completion (Date)</t>
  </si>
  <si>
    <t>Advance Payment %</t>
  </si>
  <si>
    <t>Advance Payment (SAR)</t>
  </si>
  <si>
    <t>PM Approved (SAR)</t>
  </si>
  <si>
    <t>Latest Contract Change Order Log</t>
  </si>
  <si>
    <t>Retention %</t>
  </si>
  <si>
    <t>Retention (SAR)</t>
  </si>
  <si>
    <t>Total Paid  (SAR)</t>
  </si>
  <si>
    <t>Deduction / Penalties %</t>
  </si>
  <si>
    <t>Deduction / Penalties (SAR)</t>
  </si>
  <si>
    <t>CCO No.</t>
  </si>
  <si>
    <t>Date Added</t>
  </si>
  <si>
    <t>Description of Change</t>
  </si>
  <si>
    <t>Cost</t>
  </si>
  <si>
    <t>Sch Impact (Months)</t>
  </si>
  <si>
    <t>Date Approved</t>
  </si>
  <si>
    <t>Duration</t>
  </si>
  <si>
    <t>Resources at Site</t>
  </si>
  <si>
    <t>Head Count - Non Manual</t>
  </si>
  <si>
    <t>Head Count - Manual</t>
  </si>
  <si>
    <t>Total Head Count</t>
  </si>
  <si>
    <t>Actual</t>
  </si>
  <si>
    <t>Next Month Forecast</t>
  </si>
  <si>
    <t>Total Plan</t>
  </si>
  <si>
    <t>Total Actual</t>
  </si>
  <si>
    <t>Manpower Breakdown by Trade</t>
  </si>
  <si>
    <t>Major Equipment</t>
  </si>
  <si>
    <t>Key Trade</t>
  </si>
  <si>
    <t>Type</t>
  </si>
  <si>
    <t>Idle</t>
  </si>
  <si>
    <t>Major Quantity Trackers</t>
  </si>
  <si>
    <t>BOQ N0.</t>
  </si>
  <si>
    <t xml:space="preserve">Item Description </t>
  </si>
  <si>
    <t>Total Qty</t>
  </si>
  <si>
    <t>Measu Unit</t>
  </si>
  <si>
    <t>Plan to Date</t>
  </si>
  <si>
    <t>Act to Date</t>
  </si>
  <si>
    <t>Remaining</t>
  </si>
  <si>
    <t>Top Issues and Risks</t>
  </si>
  <si>
    <t>Top 5 Issues</t>
  </si>
  <si>
    <t>Issue No</t>
  </si>
  <si>
    <t>Date Identified</t>
  </si>
  <si>
    <t>Issue Description</t>
  </si>
  <si>
    <t>Responsible</t>
  </si>
  <si>
    <t>Action Taken</t>
  </si>
  <si>
    <t>Mitigation</t>
  </si>
  <si>
    <t>Current Status</t>
  </si>
  <si>
    <t>Expected/Actual
Closure</t>
  </si>
  <si>
    <t>Duration Elapsed</t>
  </si>
  <si>
    <t>Total FIR Amount</t>
  </si>
  <si>
    <t>Cum up To Date FRI</t>
  </si>
  <si>
    <t>Project Budget</t>
  </si>
  <si>
    <t>Date Period</t>
  </si>
  <si>
    <t>To</t>
  </si>
  <si>
    <t>BOQ Item #</t>
  </si>
  <si>
    <t xml:space="preserve">BOQ Description  </t>
  </si>
  <si>
    <t>FIR #</t>
  </si>
  <si>
    <t>FIR DATE</t>
  </si>
  <si>
    <t xml:space="preserve">FIR Description  </t>
  </si>
  <si>
    <t>Unit</t>
  </si>
  <si>
    <t>Unit Rate</t>
  </si>
  <si>
    <t xml:space="preserve"> Current Pariod  Quantity</t>
  </si>
  <si>
    <t>Total (SR)</t>
  </si>
  <si>
    <t>m³</t>
  </si>
  <si>
    <t>m²</t>
  </si>
  <si>
    <t>m</t>
  </si>
  <si>
    <t>nr</t>
  </si>
  <si>
    <t>m3</t>
  </si>
  <si>
    <t>Total Pariod Amount</t>
  </si>
  <si>
    <t>Weekly Progress Report - Construction Projects</t>
  </si>
  <si>
    <t>Construction</t>
  </si>
  <si>
    <t>Active</t>
  </si>
  <si>
    <t>Contract Award Date</t>
  </si>
  <si>
    <t>Contract Sign Date</t>
  </si>
  <si>
    <t>Site Handover Date</t>
  </si>
  <si>
    <t>Contract Award Date (Hijri)</t>
  </si>
  <si>
    <t>Contract Sign Date (Hijri)</t>
  </si>
  <si>
    <t>Site Handover Date (Hijri)</t>
  </si>
  <si>
    <t>Revised Completion Date</t>
  </si>
  <si>
    <t>Committed Completion Date</t>
  </si>
  <si>
    <t>Key Project Submittals</t>
  </si>
  <si>
    <t>Submission Date</t>
  </si>
  <si>
    <t>Days taken to approve orginal plan from site handover date</t>
  </si>
  <si>
    <t>Quality Plan submission</t>
  </si>
  <si>
    <t>Quality Plan approval</t>
  </si>
  <si>
    <t>Quality Plan Last Update</t>
  </si>
  <si>
    <t>Safety Plan submission</t>
  </si>
  <si>
    <t>Safety Plan approval</t>
  </si>
  <si>
    <t>Safety Plan Last Update</t>
  </si>
  <si>
    <t>Risk Management Plan submission</t>
  </si>
  <si>
    <t>Risk Management Plan approval</t>
  </si>
  <si>
    <t>Risk Management Plan Last Update</t>
  </si>
  <si>
    <t>Baseline Schedule submission</t>
  </si>
  <si>
    <t>Baseline Schedule approval</t>
  </si>
  <si>
    <t>No of Schedule Versions</t>
  </si>
  <si>
    <t>Last Recovery Schedule Approval Date</t>
  </si>
  <si>
    <t>BOQ submission</t>
  </si>
  <si>
    <t>BOQ approval</t>
  </si>
  <si>
    <t>No of Approved Version of BOQ</t>
  </si>
  <si>
    <t>Mobilization</t>
  </si>
  <si>
    <t>Date</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</si>
  <si>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</si>
  <si>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</si>
  <si>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</si>
  <si>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</si>
  <si>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</si>
  <si>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</si>
  <si>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</si>
  <si>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</si>
  <si>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</si>
  <si>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</si>
  <si>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</si>
  <si>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</si>
  <si>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</si>
  <si>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</si>
  <si>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</si>
  <si>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</si>
  <si>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</si>
  <si>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</si>
  <si>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</si>
  <si>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N/A</t>
  </si>
  <si>
    <t xml:space="preserve">Item was not applicable or this item was not reviewed during the inspection. </t>
  </si>
  <si>
    <t>Zero</t>
  </si>
  <si>
    <t>No.</t>
  </si>
  <si>
    <t>Topic</t>
  </si>
  <si>
    <t>E (4)</t>
  </si>
  <si>
    <t>G (3)</t>
  </si>
  <si>
    <t>A (2)</t>
  </si>
  <si>
    <t>I (1)</t>
  </si>
  <si>
    <t>N/A (0)</t>
  </si>
  <si>
    <t>Control of Access to Site/Office</t>
  </si>
  <si>
    <t>QC of Excavation</t>
  </si>
  <si>
    <t>Item Count</t>
  </si>
  <si>
    <t>Score</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</si>
  <si>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</si>
  <si>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</si>
  <si>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</si>
  <si>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</si>
  <si>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</si>
  <si>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</si>
  <si>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</si>
  <si>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</si>
  <si>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</si>
  <si>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</si>
  <si>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</si>
  <si>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</si>
  <si>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</si>
  <si>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</si>
  <si>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</si>
  <si>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</si>
  <si>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</si>
  <si>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</si>
  <si>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</si>
  <si>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</si>
  <si>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</si>
  <si>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</si>
  <si>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</si>
  <si>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</si>
  <si>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</si>
  <si>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</si>
  <si>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</si>
  <si>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</si>
  <si>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</si>
  <si>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</si>
  <si>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</si>
  <si>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</si>
  <si>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</si>
  <si>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</si>
  <si>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</si>
  <si>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</si>
  <si>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</si>
  <si>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</si>
  <si>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</si>
  <si>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</si>
  <si>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</si>
  <si>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</si>
  <si>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</si>
  <si>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</si>
  <si>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</si>
  <si>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</si>
  <si>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</si>
  <si>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</si>
  <si>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</si>
  <si>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</si>
  <si>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</si>
  <si>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</si>
  <si>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</si>
  <si>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</si>
  <si>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</si>
  <si>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</si>
  <si>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</si>
  <si>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</si>
  <si>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</si>
  <si>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</si>
  <si>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</si>
  <si>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</si>
  <si>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</si>
  <si>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</si>
  <si>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</si>
  <si>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</si>
  <si>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</si>
  <si>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</si>
  <si>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</si>
  <si>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</si>
  <si>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Prepared by:</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</si>
  <si>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</si>
  <si>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</si>
  <si>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Non Conforomance Report (NCR)</t>
  </si>
  <si>
    <t>Material Inspection Report (MRIR)</t>
  </si>
  <si>
    <t>Field Inspection Report (FIR)</t>
  </si>
  <si>
    <t>Total Planned</t>
  </si>
  <si>
    <t>Total Drawings Submitted</t>
  </si>
  <si>
    <t>Remaining Drawings</t>
  </si>
  <si>
    <t>Submittals With Consultant</t>
  </si>
  <si>
    <t>Road Works</t>
  </si>
  <si>
    <t>Civil</t>
  </si>
  <si>
    <t>Mechanical</t>
  </si>
  <si>
    <t>Electrical</t>
  </si>
  <si>
    <t>Total Materials Submitted</t>
  </si>
  <si>
    <t>Total Materials Planned</t>
  </si>
  <si>
    <t>Actual Material on Site</t>
  </si>
  <si>
    <t>Consultant Quality Inspections / Observations (Weekly Basis)</t>
  </si>
  <si>
    <t>Overall Average</t>
  </si>
  <si>
    <t xml:space="preserve">Average Closing </t>
  </si>
  <si>
    <t>Week Number</t>
  </si>
  <si>
    <t>Date of Audit</t>
  </si>
  <si>
    <t>Date Issued</t>
  </si>
  <si>
    <t xml:space="preserve">Numbers Of Comments </t>
  </si>
  <si>
    <t xml:space="preserve">Date Closed </t>
  </si>
  <si>
    <t>Closure Duration</t>
  </si>
  <si>
    <t>This Week Score</t>
  </si>
  <si>
    <t xml:space="preserve">Average Number of Comments Per Audit </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</si>
  <si>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</si>
  <si>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</si>
  <si>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</si>
  <si>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</si>
  <si>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</si>
  <si>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</si>
  <si>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</si>
  <si>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</si>
  <si>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</si>
  <si>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</si>
  <si>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</si>
  <si>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</si>
  <si>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</si>
  <si>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</si>
  <si>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</si>
  <si>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</si>
  <si>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</si>
  <si>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</si>
  <si>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</si>
  <si>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</si>
  <si>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</si>
  <si>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</si>
  <si>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</si>
  <si>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</si>
  <si>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</si>
  <si>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</si>
  <si>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</si>
  <si>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</si>
  <si>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</si>
  <si>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</si>
  <si>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</si>
  <si>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</si>
  <si>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</si>
  <si>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</si>
  <si>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</si>
  <si>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</si>
  <si>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</si>
  <si>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</si>
  <si>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</si>
  <si>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</si>
  <si>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</si>
  <si>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</si>
  <si>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</si>
  <si>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</si>
  <si>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</si>
  <si>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</si>
  <si>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</si>
  <si>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</si>
  <si>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</si>
  <si>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</si>
  <si>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</si>
  <si>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</si>
  <si>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</si>
  <si>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</si>
  <si>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</si>
  <si>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</si>
  <si>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</si>
  <si>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</si>
  <si>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</si>
  <si>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</si>
  <si>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</si>
  <si>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</si>
  <si>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</si>
  <si>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</si>
  <si>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</si>
  <si>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</si>
  <si>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</si>
  <si>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</si>
  <si>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</si>
  <si>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</si>
  <si>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</si>
  <si>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</si>
  <si>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</si>
  <si>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</si>
  <si>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</si>
  <si>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MODON HSE Site Inspection Report</t>
  </si>
  <si>
    <t>Date:</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</si>
  <si>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</si>
  <si>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</si>
  <si>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</si>
  <si>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</si>
  <si>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</si>
  <si>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</si>
  <si>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</si>
  <si>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</si>
  <si>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</si>
  <si>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</si>
  <si>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</si>
  <si>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Atcitty Not Applicable for this Site Inspection Report</t>
  </si>
  <si>
    <t>Wt.</t>
  </si>
  <si>
    <t>HSE Compliance</t>
  </si>
  <si>
    <t>Access and Egress - 
(General access to site, segregated from vehicles, / Overhead protection, while entering into the building /Adequate lighting provided when dark or overnight work)</t>
  </si>
  <si>
    <r>
      <t>Work at Height -  
(PPE/Fall Protection</t>
    </r>
    <r>
      <rPr>
        <sz val="6"/>
        <rFont val="Calibri"/>
        <family val="2"/>
        <scheme val="minor"/>
      </rPr>
      <t>(Same level, above and blow)</t>
    </r>
    <r>
      <rPr>
        <sz val="8"/>
        <rFont val="Calibri"/>
        <family val="2"/>
        <scheme val="minor"/>
      </rPr>
      <t xml:space="preserve"> / Training / Fall restraint / competency /Safe access &amp; egress to and from work at height / Ladders / Openings (floor/shafts/Provision of emergency rescue)</t>
    </r>
  </si>
  <si>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</si>
  <si>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</si>
  <si>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</si>
  <si>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</si>
  <si>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</si>
  <si>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</si>
  <si>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</si>
  <si>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</si>
  <si>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</si>
  <si>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</si>
  <si>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</si>
  <si>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</si>
  <si>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</si>
  <si>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</si>
  <si>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</si>
  <si>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</si>
  <si>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</si>
  <si>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</si>
  <si>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</si>
  <si>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</si>
  <si>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</si>
  <si>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</si>
  <si>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</si>
  <si>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</si>
  <si>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</si>
  <si>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</si>
  <si>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</si>
  <si>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</si>
  <si>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</si>
  <si>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</si>
  <si>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</si>
  <si>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Sent to MODON PM:</t>
  </si>
  <si>
    <t>Safety Results</t>
  </si>
  <si>
    <t>Total Hours Worked</t>
  </si>
  <si>
    <t>Safe Hours Worked</t>
  </si>
  <si>
    <t>LTI</t>
  </si>
  <si>
    <t>MTC (Healed w/o Disability)</t>
  </si>
  <si>
    <t>MTC (Healed w/ Disability)</t>
  </si>
  <si>
    <t>Near Miss</t>
  </si>
  <si>
    <t>First Aid Cases</t>
  </si>
  <si>
    <t>Fatality</t>
  </si>
  <si>
    <t>Fire Incident Cases</t>
  </si>
  <si>
    <t>Vehicle Incident</t>
  </si>
  <si>
    <t>Property Damages</t>
  </si>
  <si>
    <t xml:space="preserve">Induction Training </t>
  </si>
  <si>
    <t>No.of Internal Training</t>
  </si>
  <si>
    <t>No.of Internal Audit</t>
  </si>
  <si>
    <t>No. of Toolbox Talks</t>
  </si>
  <si>
    <t>Safety Awards/Incentives</t>
  </si>
  <si>
    <t>Consultant Safety Inspection (Weekly Basis)</t>
  </si>
  <si>
    <t>Overall Score</t>
  </si>
  <si>
    <t>Description of Item</t>
  </si>
  <si>
    <t>Total Quantity</t>
  </si>
  <si>
    <t>Unit of Measurement</t>
  </si>
  <si>
    <t>Plan To Date</t>
  </si>
  <si>
    <t>Actual To Date</t>
  </si>
  <si>
    <t>Remaining Total</t>
  </si>
  <si>
    <t>Variance %</t>
  </si>
  <si>
    <t>Notices</t>
  </si>
  <si>
    <t>Actual To Date %</t>
  </si>
  <si>
    <t>Department:</t>
  </si>
  <si>
    <t>Status Date:</t>
  </si>
  <si>
    <t>Program</t>
  </si>
  <si>
    <t>Project:</t>
  </si>
  <si>
    <t>Project No.:</t>
  </si>
  <si>
    <t>Project Location:</t>
  </si>
  <si>
    <t>Before Treatment</t>
  </si>
  <si>
    <t>Post Treatment</t>
  </si>
  <si>
    <t>Risk Data</t>
  </si>
  <si>
    <t>Risk Description</t>
  </si>
  <si>
    <t>Risk Control Dates</t>
  </si>
  <si>
    <t>Risk Manageability</t>
  </si>
  <si>
    <t>Risk Proximity</t>
  </si>
  <si>
    <t>Most Likely</t>
  </si>
  <si>
    <t>Risk Owner</t>
  </si>
  <si>
    <t>Risk Response &amp; Treatment Action</t>
  </si>
  <si>
    <t>Treatment Control Dates</t>
  </si>
  <si>
    <t>Treatment Status</t>
  </si>
  <si>
    <t>Risk ID</t>
  </si>
  <si>
    <t>Region</t>
  </si>
  <si>
    <t>Section / Group</t>
  </si>
  <si>
    <t>City</t>
  </si>
  <si>
    <t>Risk Status</t>
  </si>
  <si>
    <t>T/O/I</t>
  </si>
  <si>
    <t>Internal/External</t>
  </si>
  <si>
    <t>Cause / Source</t>
  </si>
  <si>
    <t>Risk</t>
  </si>
  <si>
    <t>Consequence / Effect</t>
  </si>
  <si>
    <t>Identified</t>
  </si>
  <si>
    <t>Liklihood</t>
  </si>
  <si>
    <t>Impact</t>
  </si>
  <si>
    <t>Risk Score</t>
  </si>
  <si>
    <t>Risk Response Strategy</t>
  </si>
  <si>
    <t>Treatment Action</t>
  </si>
  <si>
    <t>Treatment Acton Description</t>
  </si>
  <si>
    <t>Treatment Action Owner</t>
  </si>
  <si>
    <t>Start</t>
  </si>
  <si>
    <t>Due</t>
  </si>
  <si>
    <t>Open</t>
  </si>
  <si>
    <t>Threat</t>
  </si>
  <si>
    <t>External</t>
  </si>
  <si>
    <t>Design / Planning</t>
  </si>
  <si>
    <t>Imminent</t>
  </si>
  <si>
    <t>Very High</t>
  </si>
  <si>
    <t>Transfer</t>
  </si>
  <si>
    <t>Mitigate</t>
  </si>
  <si>
    <t>Medium</t>
  </si>
  <si>
    <t>Internal</t>
  </si>
  <si>
    <t>Safety / Quality</t>
  </si>
  <si>
    <t>Moderate</t>
  </si>
  <si>
    <t>Med Term</t>
  </si>
  <si>
    <t>Low</t>
  </si>
  <si>
    <t>Treat</t>
  </si>
  <si>
    <t>Ease</t>
  </si>
  <si>
    <t>High</t>
  </si>
  <si>
    <t>NOTES:</t>
  </si>
  <si>
    <r>
      <rPr>
        <b/>
        <sz val="14"/>
        <rFont val="Janna LT"/>
      </rPr>
      <t>Risk Status:</t>
    </r>
    <r>
      <rPr>
        <sz val="14"/>
        <rFont val="Janna LT"/>
      </rPr>
      <t xml:space="preserve"> 1.Open, 2.Closed, or 3.Realized</t>
    </r>
  </si>
  <si>
    <r>
      <rPr>
        <b/>
        <sz val="14"/>
        <rFont val="Janna LT"/>
      </rPr>
      <t>T/O/I:</t>
    </r>
    <r>
      <rPr>
        <sz val="14"/>
        <rFont val="Janna LT"/>
      </rPr>
      <t xml:space="preserve"> 1.Threat, 2.Opportunity, or 3.Issue</t>
    </r>
  </si>
  <si>
    <t xml:space="preserve">Category (select 1): </t>
  </si>
  <si>
    <t>1. Political</t>
  </si>
  <si>
    <t>2. Legal, Regulatory, Compliance</t>
  </si>
  <si>
    <t>3. Funding, Finance, Budget</t>
  </si>
  <si>
    <t>4. Management, Governance, Policies, KPI, Performance</t>
  </si>
  <si>
    <t>5. Human Resources</t>
  </si>
  <si>
    <t>`</t>
  </si>
  <si>
    <t>6. Stakeholders, Authorities, Approvals, Permits</t>
  </si>
  <si>
    <t>7. Requirements, Specifications, Scope, Procurement, Contract</t>
  </si>
  <si>
    <t>8. Process, Tools, Technique, Technology</t>
  </si>
  <si>
    <t>9. Design, Engineering</t>
  </si>
  <si>
    <t>10. Construction, Execution</t>
  </si>
  <si>
    <t>11. Testing, Commissioning, Handover</t>
  </si>
  <si>
    <t>12. Operation, Maintenance</t>
  </si>
  <si>
    <t>Risk Description (add all 3):</t>
  </si>
  <si>
    <t xml:space="preserve">1. Source/Cause </t>
  </si>
  <si>
    <t>2. Event = Threat, Opportunity, or Issue</t>
  </si>
  <si>
    <t>3. Consequence/Effect</t>
  </si>
  <si>
    <r>
      <rPr>
        <b/>
        <sz val="14"/>
        <rFont val="Janna LT"/>
      </rPr>
      <t>Risk Response Strategy for Threats:</t>
    </r>
    <r>
      <rPr>
        <sz val="14"/>
        <rFont val="Janna LT"/>
      </rPr>
      <t xml:space="preserve"> 1.Terminate, 2.Tolerate, 3.Transfer, or 4.Treat </t>
    </r>
  </si>
  <si>
    <r>
      <rPr>
        <b/>
        <sz val="14"/>
        <rFont val="Janna LT"/>
      </rPr>
      <t xml:space="preserve">Risk Response Strategy for Opportunities: </t>
    </r>
    <r>
      <rPr>
        <sz val="14"/>
        <rFont val="Janna LT"/>
      </rPr>
      <t xml:space="preserve">1.Ignore, 2.Share, or 3.Enhance/Exploit </t>
    </r>
  </si>
  <si>
    <r>
      <rPr>
        <b/>
        <sz val="14"/>
        <rFont val="Janna LT"/>
      </rPr>
      <t>Treatment Action:</t>
    </r>
    <r>
      <rPr>
        <sz val="14"/>
        <rFont val="Janna LT"/>
      </rPr>
      <t xml:space="preserve"> 1.Mitigate, 2.Control, or 3.Fall Back</t>
    </r>
  </si>
  <si>
    <r>
      <rPr>
        <b/>
        <sz val="14"/>
        <rFont val="Janna LT"/>
      </rPr>
      <t xml:space="preserve">Treatment Status: </t>
    </r>
    <r>
      <rPr>
        <sz val="14"/>
        <rFont val="Janna LT"/>
      </rPr>
      <t>1</t>
    </r>
    <r>
      <rPr>
        <b/>
        <sz val="14"/>
        <rFont val="Janna LT"/>
      </rPr>
      <t>.</t>
    </r>
    <r>
      <rPr>
        <sz val="14"/>
        <rFont val="Janna LT"/>
      </rPr>
      <t>Unapproved, 2.Active, or 3.Closed</t>
    </r>
  </si>
  <si>
    <r>
      <rPr>
        <b/>
        <sz val="14"/>
        <rFont val="Janna LT"/>
      </rPr>
      <t>Risk Level/Score:</t>
    </r>
    <r>
      <rPr>
        <sz val="14"/>
        <rFont val="Janna LT"/>
      </rPr>
      <t xml:space="preserve"> Likelihood x Highest Impact (Safety, Cost, Schedule, Environment, Quality, or Reputation. See Risk Scoring Matrix tab)</t>
    </r>
  </si>
  <si>
    <t>CONTRACT CHANGE ORDER (CCO)</t>
  </si>
  <si>
    <t xml:space="preserve">SR </t>
  </si>
  <si>
    <t>Duration (days)</t>
  </si>
  <si>
    <t/>
  </si>
  <si>
    <t>Weekly Progress Report - Invoice Log</t>
  </si>
  <si>
    <t>Y</t>
  </si>
  <si>
    <t xml:space="preserve">Project Value </t>
  </si>
  <si>
    <t>Payment Status</t>
  </si>
  <si>
    <t>Average Invoices durations</t>
  </si>
  <si>
    <t>N</t>
  </si>
  <si>
    <t>O&amp;M Value</t>
  </si>
  <si>
    <t>No of Submitted Invoices</t>
  </si>
  <si>
    <t>Submiited Invoice Peroid</t>
  </si>
  <si>
    <t xml:space="preserve"> CM / PgM Average Approval duration</t>
  </si>
  <si>
    <t>Average Invoice Value</t>
  </si>
  <si>
    <t>Revised O&amp;M Value</t>
  </si>
  <si>
    <t>No of Approved Invoices (CM)</t>
  </si>
  <si>
    <t>Approved Invoices (CM) (SAR)</t>
  </si>
  <si>
    <t>MODON PM &amp; Accounts Average Approval duration</t>
  </si>
  <si>
    <t>Penalties and deduction %</t>
  </si>
  <si>
    <t>AP Recovery (SAR)</t>
  </si>
  <si>
    <t>No of Approved Invoices (PM)</t>
  </si>
  <si>
    <t>Approved Invoices (PM) (SAR)</t>
  </si>
  <si>
    <t>Invoice Submitted Compared to Contract Value</t>
  </si>
  <si>
    <t>Payments Average Duration</t>
  </si>
  <si>
    <t>Total Deduction</t>
  </si>
  <si>
    <t>Penalties and deduction (SAR)</t>
  </si>
  <si>
    <t>Retention Cumulative (SAR)</t>
  </si>
  <si>
    <t xml:space="preserve">No of Paid Invoices </t>
  </si>
  <si>
    <t>Paid Invoices  (SAR)</t>
  </si>
  <si>
    <t>Invoices Average total Duration</t>
  </si>
  <si>
    <t>Invoice Reference</t>
  </si>
  <si>
    <t>Invoice Value</t>
  </si>
  <si>
    <t>Period Covered</t>
  </si>
  <si>
    <t xml:space="preserve"> CM / PgM Approval Timeline</t>
  </si>
  <si>
    <t>Modon PM &amp; Accounts Approval</t>
  </si>
  <si>
    <t>Total Invoice Duration</t>
  </si>
  <si>
    <t>Remarks</t>
  </si>
  <si>
    <t>#</t>
  </si>
  <si>
    <t>Invoice No.</t>
  </si>
  <si>
    <t>Doc Control reference</t>
  </si>
  <si>
    <t>Submittal Rev. #</t>
  </si>
  <si>
    <t>Gross Value</t>
  </si>
  <si>
    <t>AP Recovery</t>
  </si>
  <si>
    <t>Retention</t>
  </si>
  <si>
    <t>Deduction / Penalties</t>
  </si>
  <si>
    <t>Amount (net) + VAT 15%</t>
  </si>
  <si>
    <t>Start Date</t>
  </si>
  <si>
    <t>End Date</t>
  </si>
  <si>
    <t>Date to CM / PgM</t>
  </si>
  <si>
    <t>CM / PgM Approval
(Yes/No)</t>
  </si>
  <si>
    <t>CM / PgM Reply Date</t>
  </si>
  <si>
    <t>Days Elapsed</t>
  </si>
  <si>
    <t>Date to PM</t>
  </si>
  <si>
    <t>PM Approval
(Yes/No)</t>
  </si>
  <si>
    <t>PM Reply Date</t>
  </si>
  <si>
    <t>Date to Accounts</t>
  </si>
  <si>
    <t>Accounts Approval
(Yes/No)</t>
  </si>
  <si>
    <t>Accounts Approval Date</t>
  </si>
  <si>
    <t>Date Paid</t>
  </si>
  <si>
    <t>Amount Paid</t>
  </si>
  <si>
    <t>Paid %</t>
  </si>
  <si>
    <t>Payment Period (d)</t>
  </si>
  <si>
    <t>Amount Pending</t>
  </si>
  <si>
    <t>TOTAL</t>
  </si>
  <si>
    <t>Sr. NO.</t>
  </si>
  <si>
    <t>ACT # in P6</t>
  </si>
  <si>
    <t>Item Description</t>
  </si>
  <si>
    <t>BOQ. No.</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</si>
  <si>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</si>
  <si>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</si>
  <si>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</si>
  <si>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</si>
  <si>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</si>
  <si>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</si>
  <si>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</si>
  <si>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</si>
  <si>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</si>
  <si>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</si>
  <si>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</si>
  <si>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Approval Status</t>
  </si>
  <si>
    <t>Land</t>
  </si>
  <si>
    <t>Approved</t>
  </si>
  <si>
    <t>Baseline Plan</t>
  </si>
  <si>
    <t>Revised / Recovery Plan</t>
  </si>
  <si>
    <t>Earned Value</t>
  </si>
  <si>
    <t>Gross Paid Value</t>
  </si>
  <si>
    <t xml:space="preserve">Forecast </t>
  </si>
  <si>
    <t>Actual/Fcst vs Plan</t>
  </si>
  <si>
    <t>Month</t>
  </si>
  <si>
    <t>Monthly</t>
  </si>
  <si>
    <t>Cum</t>
  </si>
  <si>
    <t>C um</t>
  </si>
  <si>
    <t>Actuals thru previous month</t>
  </si>
  <si>
    <t>Forecast current and future months</t>
  </si>
  <si>
    <t>Extended Duration</t>
  </si>
  <si>
    <t>UPDATE ONLY YELLOW PORTION FROM PRIMAVERA EXPORT, IF NEEDED, EXTEND YELLOW PORTION BASED ON SCHEDULE.</t>
  </si>
  <si>
    <t>Latest</t>
  </si>
  <si>
    <t>Week #</t>
  </si>
  <si>
    <t>Report #</t>
  </si>
  <si>
    <t xml:space="preserve"> </t>
  </si>
  <si>
    <t>Responsibility</t>
  </si>
  <si>
    <t>Modon</t>
  </si>
  <si>
    <t>Third Party</t>
  </si>
  <si>
    <t>Other</t>
  </si>
  <si>
    <t>Issue Log</t>
  </si>
  <si>
    <t xml:space="preserve">Head-Count ( Non Manual) </t>
  </si>
  <si>
    <t>MONTHS</t>
  </si>
  <si>
    <t>Plan - Monthly</t>
  </si>
  <si>
    <t>Planned - Cumulative</t>
  </si>
  <si>
    <t>Actual - Monthly</t>
  </si>
  <si>
    <t>Actual Cumulative</t>
  </si>
  <si>
    <t>Forecast - Monthly</t>
  </si>
  <si>
    <t xml:space="preserve">Saudi Monthly - Actual </t>
  </si>
  <si>
    <t xml:space="preserve">Head-Count (Manual) </t>
  </si>
  <si>
    <t xml:space="preserve">Saudi - Actual </t>
  </si>
  <si>
    <t>Head-Count (Non-Manual)</t>
  </si>
  <si>
    <t>Forecast Next Month</t>
  </si>
  <si>
    <t xml:space="preserve">Saudi Staff </t>
  </si>
  <si>
    <t>Head-Count (Manual)</t>
  </si>
  <si>
    <t>Man Power by Trade</t>
  </si>
  <si>
    <t>General Labor</t>
  </si>
  <si>
    <t>Carpenter</t>
  </si>
  <si>
    <t>Plumber</t>
  </si>
  <si>
    <t>Operator</t>
  </si>
  <si>
    <t>Steel Fixer</t>
  </si>
  <si>
    <t>Mason</t>
  </si>
  <si>
    <t>Others</t>
  </si>
  <si>
    <t>Plan</t>
  </si>
  <si>
    <t>Equipment</t>
  </si>
  <si>
    <t>Equipment Count</t>
  </si>
  <si>
    <t>Excavator</t>
  </si>
  <si>
    <t>Fork lift</t>
  </si>
  <si>
    <t>Loader</t>
  </si>
  <si>
    <t>Dumper</t>
  </si>
  <si>
    <t>Dozer</t>
  </si>
  <si>
    <t>Grader</t>
  </si>
  <si>
    <t>Dump Truck</t>
  </si>
  <si>
    <t>Crane</t>
  </si>
  <si>
    <t>Testing and Commissioning</t>
  </si>
  <si>
    <t>Planned Start Date</t>
  </si>
  <si>
    <t>Planned Finish Date</t>
  </si>
  <si>
    <t>Forecast Start Date</t>
  </si>
  <si>
    <t>Forecast Finish Date</t>
  </si>
  <si>
    <t>Actual Start Date</t>
  </si>
  <si>
    <t>Actual Finish Date</t>
  </si>
  <si>
    <t>% 
Completed</t>
  </si>
  <si>
    <t>Open Comments</t>
  </si>
  <si>
    <t>Closed Comments</t>
  </si>
  <si>
    <t>Earned Effort %</t>
  </si>
  <si>
    <t>Achieved/Fcst vs Plan</t>
  </si>
  <si>
    <t>Week</t>
  </si>
  <si>
    <t>Monthly Effort</t>
  </si>
  <si>
    <t>Cum Effort</t>
  </si>
  <si>
    <t>Plan Wt.%</t>
  </si>
  <si>
    <t>Weekly Effort</t>
  </si>
  <si>
    <t>Weekly Wt.</t>
  </si>
  <si>
    <t>Cum Wt.</t>
  </si>
  <si>
    <t>Achieved Wt.%</t>
  </si>
  <si>
    <t>Monthly Wt.</t>
  </si>
  <si>
    <t>Wt.%</t>
  </si>
  <si>
    <t>Project Activities Overview</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</si>
  <si>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</si>
  <si>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</si>
  <si>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</si>
  <si>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</si>
  <si>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</si>
  <si>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</si>
  <si>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</si>
  <si>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</si>
  <si>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</si>
  <si>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</si>
  <si>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</si>
  <si>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</si>
  <si>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</si>
  <si>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</si>
  <si>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</si>
  <si>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</si>
  <si>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</si>
  <si>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</si>
  <si>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</si>
  <si>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CM This Week</t>
  </si>
  <si>
    <t>CM</t>
  </si>
  <si>
    <t>Activity ID</t>
  </si>
  <si>
    <t>Planned Value Cost</t>
  </si>
  <si>
    <t>Earned Value Cost</t>
  </si>
  <si>
    <t>Planned Value Labor Units</t>
  </si>
  <si>
    <t>Earned Value Labor Units</t>
  </si>
  <si>
    <t>Schedule % Complete</t>
  </si>
  <si>
    <t>Performance % Complete</t>
  </si>
  <si>
    <t>CM Original Plan</t>
  </si>
  <si>
    <t>CM Planned</t>
  </si>
  <si>
    <t>CM Earned</t>
  </si>
  <si>
    <t>CM Planned Value Labor Units</t>
  </si>
  <si>
    <t>CM Earned Value Labor Units</t>
  </si>
  <si>
    <t>CM Last Week</t>
  </si>
  <si>
    <t>Status List</t>
  </si>
  <si>
    <t>Potential</t>
  </si>
  <si>
    <t>(Mandays)</t>
  </si>
  <si>
    <t>Phase</t>
  </si>
  <si>
    <t>Launch</t>
  </si>
  <si>
    <t>LOA</t>
  </si>
  <si>
    <t>Expired</t>
  </si>
  <si>
    <t>Kick-off Meeting</t>
  </si>
  <si>
    <t>On Hold</t>
  </si>
  <si>
    <t>PgM</t>
  </si>
  <si>
    <t>Occurred</t>
  </si>
  <si>
    <t>Site Handover</t>
  </si>
  <si>
    <t>Terminated</t>
  </si>
  <si>
    <t>Initial staff and equipment in place, ready to start production</t>
  </si>
  <si>
    <t>Terminated, Closed</t>
  </si>
  <si>
    <t>Execution</t>
  </si>
  <si>
    <t>Tender Documents Issued</t>
  </si>
  <si>
    <t>Substantial Complete</t>
  </si>
  <si>
    <t>Initial Handover done at site</t>
  </si>
  <si>
    <t>T&amp;C</t>
  </si>
  <si>
    <t>Responses to the OCS completed</t>
  </si>
  <si>
    <t>Complete</t>
  </si>
  <si>
    <t>Initial Handover Signed</t>
  </si>
  <si>
    <t>Initial Handover</t>
  </si>
  <si>
    <t>Closeout</t>
  </si>
  <si>
    <t>Design close-out process complete</t>
  </si>
  <si>
    <t>Final Handover done at Site</t>
  </si>
  <si>
    <t>Warranty Period</t>
  </si>
  <si>
    <t>Final Handover</t>
  </si>
  <si>
    <t>Project Status Score</t>
  </si>
  <si>
    <t>Elements</t>
  </si>
  <si>
    <t>Max</t>
  </si>
  <si>
    <t>SPI (Physical Effort)</t>
  </si>
  <si>
    <t>No Entry Required</t>
  </si>
  <si>
    <t>SPI (Cost)</t>
  </si>
  <si>
    <t>On Schedule -Active</t>
  </si>
  <si>
    <t>Manpower Availability</t>
  </si>
  <si>
    <t>Major Equipment Availability</t>
  </si>
  <si>
    <t>Billing % Compared to Planned</t>
  </si>
  <si>
    <t>Safety Score</t>
  </si>
  <si>
    <t>Western</t>
  </si>
  <si>
    <t>Terminate</t>
  </si>
  <si>
    <t xml:space="preserve">Mitigation </t>
  </si>
  <si>
    <t xml:space="preserve">  Mobilization</t>
  </si>
  <si>
    <t xml:space="preserve">  Engineering</t>
  </si>
  <si>
    <t xml:space="preserve">  Procuments</t>
  </si>
  <si>
    <t xml:space="preserve">  Road Works</t>
  </si>
  <si>
    <t xml:space="preserve">  Open Drain Channel</t>
  </si>
  <si>
    <t xml:space="preserve">  Testing and Commissioning</t>
  </si>
  <si>
    <t xml:space="preserve">  No Construction </t>
  </si>
  <si>
    <t xml:space="preserve">ROAD WORKS </t>
  </si>
  <si>
    <t>B4.31 05 05.13</t>
  </si>
  <si>
    <t>B1.31 22 00.01</t>
  </si>
  <si>
    <t>B1.31 22 00.02</t>
  </si>
  <si>
    <t>B1.31 22 00.03</t>
  </si>
  <si>
    <t>B1.31 22 00.05</t>
  </si>
  <si>
    <t xml:space="preserve"> Subgrade</t>
  </si>
  <si>
    <t>B1.32 11 23.01</t>
  </si>
  <si>
    <t xml:space="preserve"> Aggregate base course</t>
  </si>
  <si>
    <t>B1.32 11 26.01</t>
  </si>
  <si>
    <t>Bituminous base course (Grading I - Class A), including Prime Coat (MC1) and tack coat (RC2) (if any)</t>
  </si>
  <si>
    <t>B1.32 12 16.01</t>
  </si>
  <si>
    <t>Bituminous concrete wearing course, (Grading I - Class A), including tack coat (RC2).</t>
  </si>
  <si>
    <t>B1.32 14 13.01</t>
  </si>
  <si>
    <t>Precast Concrete curb, Type (K1)</t>
  </si>
  <si>
    <t>B1.32 14 13.02</t>
  </si>
  <si>
    <t>B1.32 14 13.03</t>
  </si>
  <si>
    <t>B1.32 14 13.13.01</t>
  </si>
  <si>
    <t>Interlocking block pavers for sidewalk/footpath</t>
  </si>
  <si>
    <t>B1.32 17 23.01</t>
  </si>
  <si>
    <t>B1.32 17 23.02</t>
  </si>
  <si>
    <t>B1.10 14 53.01</t>
  </si>
  <si>
    <t>B2.33 71 19.01</t>
  </si>
  <si>
    <t>B2.26.05.13.16.01</t>
  </si>
  <si>
    <t xml:space="preserve">Cable: 15KV 3Cx500mm² AL/XLPE/LLDPE unarmored   </t>
  </si>
  <si>
    <t>B2.26 05 19.01</t>
  </si>
  <si>
    <t>B2.26 27 33.01</t>
  </si>
  <si>
    <t>Main: 100A, MCCB, 5-50A, MCCB</t>
  </si>
  <si>
    <t>B2.26 11 16.01</t>
  </si>
  <si>
    <t>Unit Substation , 13.8/0.4 kV, 500kVA with RMU</t>
  </si>
  <si>
    <t>B2.26 11 16.02</t>
  </si>
  <si>
    <t>Ring Main Unit (RMU) 3-way, 13.8kV</t>
  </si>
  <si>
    <t>Cables, Copper, (4Cx16mm²,Cu/XLPE/SWA/PVC +1x10mm² PVC/PVC)</t>
  </si>
  <si>
    <t>B2.26 56 19.01</t>
  </si>
  <si>
    <t>Lighting poles with one arm, height of  ( 7 ) meters, including the power distribution box,  cables , and RCC foundation.</t>
  </si>
  <si>
    <t>B2.26 56 19.02</t>
  </si>
  <si>
    <t>Lighting poles with two arm, height of  ( 7 ) meters, including the power distribution box, cables , and RCC foundation.</t>
  </si>
  <si>
    <t>B2.33 71 16.01</t>
  </si>
  <si>
    <t xml:space="preserve">Street Lighting Feeder pillars </t>
  </si>
  <si>
    <t xml:space="preserve">6 way 50mm HDPE Pipe </t>
  </si>
  <si>
    <t>B2.33 71 19.01.01</t>
  </si>
  <si>
    <t>2 x 32 mm diameter HDPE ducts</t>
  </si>
  <si>
    <t xml:space="preserve">STORM WATER DRAINAGE </t>
  </si>
  <si>
    <t>Completion Rate</t>
  </si>
  <si>
    <t>The Impact (BOQ Cost)</t>
  </si>
  <si>
    <t>Supplier
Phone</t>
  </si>
  <si>
    <t>(Long \Short) Lead Items</t>
  </si>
  <si>
    <t>Discipline</t>
  </si>
  <si>
    <t>8-</t>
  </si>
  <si>
    <t>جاري أعمال التنفيذ</t>
  </si>
  <si>
    <t>7-</t>
  </si>
  <si>
    <t>6-</t>
  </si>
  <si>
    <t>التحديات والعوائق</t>
  </si>
  <si>
    <t>تم الإنتهاء</t>
  </si>
  <si>
    <t xml:space="preserve"> ملاحظة</t>
  </si>
  <si>
    <t>التاريخ حسب الجدول الزمني</t>
  </si>
  <si>
    <t>البند</t>
  </si>
  <si>
    <t>معالم البرنامج الزمني</t>
  </si>
  <si>
    <t>الإجمالي</t>
  </si>
  <si>
    <t>نسبة التوريد</t>
  </si>
  <si>
    <t>الكمية المتبقية
(م.ط)</t>
  </si>
  <si>
    <t>الكمية المورده 
(م.ط)</t>
  </si>
  <si>
    <t>الكمية الكلية
(م.ط)</t>
  </si>
  <si>
    <t>تقدم أعمال  layout</t>
  </si>
  <si>
    <t>ملخص التوريدات</t>
  </si>
  <si>
    <t>أعمال الطرق</t>
  </si>
  <si>
    <t>النسبة الاجمالية</t>
  </si>
  <si>
    <t>التكلفة
(غير شامل ضريبة القيمة المضافة)</t>
  </si>
  <si>
    <t xml:space="preserve">مكونات المشروع </t>
  </si>
  <si>
    <t xml:space="preserve">ملخص جدول الكميات </t>
  </si>
  <si>
    <t>نسبة الإنجاز الفعلي</t>
  </si>
  <si>
    <t>نسبة الإنجاز المخطط له</t>
  </si>
  <si>
    <r>
      <t xml:space="preserve">قيمة العقد 
</t>
    </r>
    <r>
      <rPr>
        <b/>
        <sz val="9"/>
        <color rgb="FFFFFFFF"/>
        <rFont val="Arial"/>
        <family val="2"/>
      </rPr>
      <t>(شامل ضريبة القيمة المضافة)</t>
    </r>
  </si>
  <si>
    <t>من تاريخ استلام الموقع</t>
  </si>
  <si>
    <t>بداية العقد</t>
  </si>
  <si>
    <t>مدة التنفيذ</t>
  </si>
  <si>
    <t>تاريخ استلام الموقع</t>
  </si>
  <si>
    <t>نسبة المنفذ</t>
  </si>
  <si>
    <t>الكمية المنفذة 
(م.ط)</t>
  </si>
  <si>
    <t>شركة ايجس السعودية للاستشارات الهندسية</t>
  </si>
  <si>
    <t>الاستشاري</t>
  </si>
  <si>
    <t>شركة الإنجاز للتجارة والمقاولات</t>
  </si>
  <si>
    <t>المقاول</t>
  </si>
  <si>
    <t>موقع المشروع</t>
  </si>
  <si>
    <t>نطاق المشروع</t>
  </si>
  <si>
    <t>معلومات المشروع</t>
  </si>
  <si>
    <t>القطاع الغربي</t>
  </si>
  <si>
    <t>نهاية المشروع المتوقعة</t>
  </si>
  <si>
    <t>تأثير التأخير (إن وجد) على المبادرات في الربع الاول 2025</t>
  </si>
  <si>
    <t>Civil Work
الأعمال المدنيه  (المنفذ)</t>
  </si>
  <si>
    <t>Civil Work
الأعمال المدنيه  (المخطط)</t>
  </si>
  <si>
    <t>Procurement (Long Lead Items)
توريد المواد طويلة الأجل (المنفذ)</t>
  </si>
  <si>
    <t>Procurement (Long Lead Items)
توريد المواد طويلة الأجل (المخطط)</t>
  </si>
  <si>
    <t>Mobilization
المنفذ</t>
  </si>
  <si>
    <t>Mobilization
المخطط</t>
  </si>
  <si>
    <t xml:space="preserve">قيمة المشروع </t>
  </si>
  <si>
    <t>نهاية المشروع المتوقعة/ الالتزام</t>
  </si>
  <si>
    <t>مدة المشروع (أشهر)</t>
  </si>
  <si>
    <t>نهاية المشروع التعاقدية</t>
  </si>
  <si>
    <t xml:space="preserve">بداية المشروع </t>
  </si>
  <si>
    <t>مدير المشروع</t>
  </si>
  <si>
    <t>اسم المشروع</t>
  </si>
  <si>
    <t>المبادرة</t>
  </si>
  <si>
    <t>القطاع</t>
  </si>
  <si>
    <t>valves</t>
  </si>
  <si>
    <t>On Progress</t>
  </si>
  <si>
    <t xml:space="preserve">Project Execution Plan submission </t>
  </si>
  <si>
    <t>مستهدف الربع الاول  2026</t>
  </si>
  <si>
    <t>لم يبدأ</t>
  </si>
  <si>
    <t xml:space="preserve">Execution Plan Approval </t>
  </si>
  <si>
    <t xml:space="preserve">5 Execution Plan Approval </t>
  </si>
  <si>
    <t>Telecom</t>
  </si>
  <si>
    <t>Potable</t>
  </si>
  <si>
    <t>Sewer</t>
  </si>
  <si>
    <t>Strom</t>
  </si>
  <si>
    <t>Enviromental</t>
  </si>
  <si>
    <t>Irrigation</t>
  </si>
  <si>
    <t>نسبة الانجاز المستهدفة بنهاية Q1 2026</t>
  </si>
  <si>
    <t>نسبة الانجاز المحققة بنهاية Q1 2026</t>
  </si>
  <si>
    <t>مجموع المبالغ المفوترة  المستهدفة بنهاية Q1  2026</t>
  </si>
  <si>
    <t>مجموع المبالغ المفوترة  المحققة بنهاية Q1  2026</t>
  </si>
  <si>
    <t>Activity Name</t>
  </si>
  <si>
    <t>Original Duration</t>
  </si>
  <si>
    <t>BL Project Start</t>
  </si>
  <si>
    <t>BL Project Finish</t>
  </si>
  <si>
    <t>Finish</t>
  </si>
  <si>
    <t>Completion of Road Works</t>
  </si>
  <si>
    <t>Total Float</t>
  </si>
  <si>
    <t>MKH2-02-003</t>
  </si>
  <si>
    <t>Al Enjaz Trading &amp; Contracting Co.</t>
  </si>
  <si>
    <t xml:space="preserve"> Saudi Arabia Consulting Engineering Company "EGIS"</t>
  </si>
  <si>
    <t>Roadway Excavation for cuttings (all types of soil)</t>
  </si>
  <si>
    <t>Embankments to the ROW with common / suitable excavated material or with suitable imported material</t>
  </si>
  <si>
    <t>Subgrade</t>
  </si>
  <si>
    <t>Aggregate base course</t>
  </si>
  <si>
    <t>Precast Concrete Kerb, Type K1-A</t>
  </si>
  <si>
    <t>Precast Concrete Kerb, Type K4</t>
  </si>
  <si>
    <t>Precast Concrete Kerb, Type K1-B</t>
  </si>
  <si>
    <t xml:space="preserve">60mm thick - Interlocking block pavers for sidewalk/footpath </t>
  </si>
  <si>
    <t>m2</t>
  </si>
  <si>
    <t>Retroreflective Thermoplastic White paiting and traffic lines</t>
  </si>
  <si>
    <t>Retroreflective Thermoplastic Yellow paiting and traffic lines</t>
  </si>
  <si>
    <t>Traffic signs,  ground mounted, Sheet Alumenium, (breakaway)Single post, with all accessories</t>
  </si>
  <si>
    <r>
      <t>MAKKAH 2</t>
    </r>
    <r>
      <rPr>
        <vertAlign val="superscript"/>
        <sz val="14"/>
        <color theme="1"/>
        <rFont val="Janna LT"/>
      </rPr>
      <t>nd</t>
    </r>
    <r>
      <rPr>
        <sz val="14"/>
        <color theme="1"/>
        <rFont val="Janna LT"/>
      </rPr>
      <t xml:space="preserve"> INDUSTRIAL CITY </t>
    </r>
  </si>
  <si>
    <t>Aggregate Base Course</t>
  </si>
  <si>
    <t>Precast Concrete Kerbs</t>
  </si>
  <si>
    <t>Interlocking block pavers</t>
  </si>
  <si>
    <t>Pavement markings</t>
  </si>
  <si>
    <t>Traffic signs</t>
  </si>
  <si>
    <t>Short Lead Items</t>
  </si>
  <si>
    <r>
      <t>m</t>
    </r>
    <r>
      <rPr>
        <vertAlign val="superscript"/>
        <sz val="10"/>
        <rFont val="Verdana"/>
        <family val="2"/>
      </rPr>
      <t>3</t>
    </r>
  </si>
  <si>
    <t>B1.32 14 13</t>
  </si>
  <si>
    <r>
      <t>m</t>
    </r>
    <r>
      <rPr>
        <vertAlign val="superscript"/>
        <sz val="10"/>
        <rFont val="Verdana"/>
        <family val="2"/>
      </rPr>
      <t>2</t>
    </r>
  </si>
  <si>
    <t>B1.32 17 23</t>
  </si>
  <si>
    <t>Baseline Programme Approval</t>
  </si>
  <si>
    <t>Prequalification &amp; Material Approval</t>
  </si>
  <si>
    <t>Actual Start</t>
  </si>
  <si>
    <t>Actual Finish</t>
  </si>
  <si>
    <t>Budgeted Total Cost</t>
  </si>
  <si>
    <t>Budgeted Labor Units</t>
  </si>
  <si>
    <t xml:space="preserve">      MKH2-02-003-MS-1000</t>
  </si>
  <si>
    <t>Completion of Mobilization</t>
  </si>
  <si>
    <t xml:space="preserve">      MKH2-02-003-MS-1010</t>
  </si>
  <si>
    <t xml:space="preserve">      MKH2-02-003-MS-1020</t>
  </si>
  <si>
    <t xml:space="preserve">      MKH2-02-003-MS-1030</t>
  </si>
  <si>
    <t>Completion of Long lead Materials Delivery</t>
  </si>
  <si>
    <t xml:space="preserve">      MKH2-02-003-MS-1040</t>
  </si>
  <si>
    <t xml:space="preserve">      MKH2-02-003-MS-1050</t>
  </si>
  <si>
    <t>Completion of Open Drain Channel</t>
  </si>
  <si>
    <t xml:space="preserve">      MKH2-02-003-MS-1060</t>
  </si>
  <si>
    <t>Completion of All Works</t>
  </si>
  <si>
    <t xml:space="preserve">      MKH2-02-003-MS-1070</t>
  </si>
  <si>
    <t>Test for Roads</t>
  </si>
  <si>
    <t>Project Commencement Date</t>
  </si>
  <si>
    <t>Project Completion</t>
  </si>
  <si>
    <t>01-Mar-26 A</t>
  </si>
  <si>
    <t>أعمال الطرق  (Road)</t>
  </si>
  <si>
    <t>اتاريخ بدء المشروع</t>
  </si>
  <si>
    <t>9-</t>
  </si>
  <si>
    <t>10-</t>
  </si>
  <si>
    <t>Electrcal Work
أعمال الكهرباء  (المنفذ)</t>
  </si>
  <si>
    <t>Electrical
أعمال الكهرباء (المخطط)</t>
  </si>
  <si>
    <t>Engr. Abdallah Aljulaifi</t>
  </si>
  <si>
    <t>المهندس عبد الله الجليفي</t>
  </si>
  <si>
    <t>F</t>
  </si>
  <si>
    <t>Makkah</t>
  </si>
  <si>
    <t>Close</t>
  </si>
  <si>
    <r>
      <t>m</t>
    </r>
    <r>
      <rPr>
        <vertAlign val="superscript"/>
        <sz val="11"/>
        <color theme="1"/>
        <rFont val="Calibri"/>
        <family val="2"/>
        <scheme val="minor"/>
      </rPr>
      <t>2</t>
    </r>
  </si>
  <si>
    <t>Eastern</t>
  </si>
  <si>
    <t>Scope / Requirments / Contractual</t>
  </si>
  <si>
    <t>Earned Value Progress (SAR)</t>
  </si>
  <si>
    <t>Road Development for the Support Services Area at the Second Industrial City in Makkah (Al-Akayshiyah)</t>
  </si>
  <si>
    <t>MKH2-02-004</t>
  </si>
  <si>
    <t>Road Development for the Services Area at the Second Industrial City in Makkah, Al-Akayshiah (The project includes construction of Roads works &amp; Storm Water Drainage Network)</t>
  </si>
  <si>
    <t>Precast Concrete curb, Type (K4)</t>
  </si>
  <si>
    <t>Precast Concrete curb, Type (K1-A)</t>
  </si>
  <si>
    <t>Precast Concrete curb, Type (K1-B)</t>
  </si>
  <si>
    <t>Retroreflective Thermoplastic White Traffic lines</t>
  </si>
  <si>
    <t>Retroreflective Thermoplastic Yellow, Traffic lines</t>
  </si>
  <si>
    <t>Bituminous Base</t>
  </si>
  <si>
    <t>MKH2-02-003-PR-1090</t>
  </si>
  <si>
    <t>MKH2-02-003-PR-1060</t>
  </si>
  <si>
    <t>MKH2-02-003-PR-1030</t>
  </si>
  <si>
    <t>MKH2-02-004-PRC-1000</t>
  </si>
  <si>
    <t>MKH2-02-003-PR-1120</t>
  </si>
  <si>
    <t>MKH2-02-003-PR-1150</t>
  </si>
  <si>
    <t>B1. 10 14 53.01</t>
  </si>
  <si>
    <t>MKH2-02-003-PR-1180</t>
  </si>
  <si>
    <t>GRP Pipes</t>
  </si>
  <si>
    <t>B6.33 11</t>
  </si>
  <si>
    <t>MKH2-02-003-PR-1270</t>
  </si>
  <si>
    <t>Catch Basins</t>
  </si>
  <si>
    <t>Storm</t>
  </si>
  <si>
    <t>MKH2-02-003-PR-1230</t>
  </si>
  <si>
    <t>Inlet Manholes</t>
  </si>
  <si>
    <t>B6. 33 05 39</t>
  </si>
  <si>
    <t>B6. 33 05 39.13 &amp; B6.33 05 39.14</t>
  </si>
  <si>
    <t>B1.32 14 13.13.1</t>
  </si>
  <si>
    <t>600 mm thick - Interlocking block pavers</t>
  </si>
  <si>
    <t>B6.33 42 11</t>
  </si>
  <si>
    <t>Circular Pipes (GRP)</t>
  </si>
  <si>
    <t>B6.33 05 39</t>
  </si>
  <si>
    <t>B6.33 05 13 &amp; 14</t>
  </si>
  <si>
    <t>B6.33 05 39 15.1</t>
  </si>
  <si>
    <t>Concrete Chambers Pipes- 300 mm Diameter</t>
  </si>
  <si>
    <t>Concrete Chambers Pipes- 400 mm Diameter</t>
  </si>
  <si>
    <t>B6.33 05 39 15.2</t>
  </si>
  <si>
    <t>Baseline Programme Submission</t>
  </si>
  <si>
    <t>Submission and Approval of drawings and Materials</t>
  </si>
  <si>
    <t xml:space="preserve">Completion of Storm Water Dranage </t>
  </si>
  <si>
    <t>Completion of Entire Project</t>
  </si>
  <si>
    <t>Test for Storm Water Utilities</t>
  </si>
  <si>
    <t>تصريف السيول والأمطار</t>
  </si>
  <si>
    <t>تقدم سير  تطوير الطرق لمنطقة الخدمات المساندة بالمدينة الصناعية الثانية بمكة المكرمة (العكيشية)</t>
  </si>
  <si>
    <t>14  شهرًا ميلاديًا</t>
  </si>
  <si>
    <t>37,996,004.60  ريال</t>
  </si>
  <si>
    <t>25 يونيو 2026</t>
  </si>
  <si>
    <t xml:space="preserve">تاريخ إنجاز المشروع </t>
  </si>
  <si>
    <t>إتمام عمليات الحشد</t>
  </si>
  <si>
    <t>تقديم خطة العمل</t>
  </si>
  <si>
    <t>تقديم واعتماد الرسومات والمواد</t>
  </si>
  <si>
    <t>إنجاز أعمال الطرق</t>
  </si>
  <si>
    <t>إنجاز أعمال تصريف مياه الأمطار</t>
  </si>
  <si>
    <t xml:space="preserve">إنجاز المشروع بالكامل	</t>
  </si>
  <si>
    <t>25-Jun-26 A</t>
  </si>
  <si>
    <t xml:space="preserve">  Key Milestones</t>
  </si>
  <si>
    <t xml:space="preserve">  Procurement</t>
  </si>
  <si>
    <t xml:space="preserve">  Construction</t>
  </si>
  <si>
    <t>07-Jul-26 A</t>
  </si>
  <si>
    <t xml:space="preserve">    Roads</t>
  </si>
  <si>
    <t xml:space="preserve">      Local 17</t>
  </si>
  <si>
    <t xml:space="preserve">        Road Works</t>
  </si>
  <si>
    <t xml:space="preserve">        Storm Water Drainage</t>
  </si>
  <si>
    <t xml:space="preserve">      Local 11</t>
  </si>
  <si>
    <t xml:space="preserve">      Local 29</t>
  </si>
  <si>
    <t xml:space="preserve">      Local 30</t>
  </si>
  <si>
    <t xml:space="preserve">      Local 31</t>
  </si>
  <si>
    <t xml:space="preserve">      Local 28</t>
  </si>
  <si>
    <t xml:space="preserve">      Local 10</t>
  </si>
  <si>
    <t xml:space="preserve">      Collector 02</t>
  </si>
  <si>
    <t xml:space="preserve">  Project Hand Over &amp; Close-out</t>
  </si>
  <si>
    <t>Storm Water Drainage</t>
  </si>
  <si>
    <t>Engineering</t>
  </si>
  <si>
    <t>Procurement</t>
  </si>
  <si>
    <t>Storm Drainage Works</t>
  </si>
  <si>
    <t>11/05/1447</t>
  </si>
  <si>
    <t>25/06/1447</t>
  </si>
  <si>
    <t>24/08/1448</t>
  </si>
  <si>
    <t xml:space="preserve"> تطوير الطرق لمنطقة الخدمات المساندة بالمدينة الصناعية الثانية بمكة المكرمة (العكيشية)</t>
  </si>
  <si>
    <t>طبقة أساس حصوية</t>
  </si>
  <si>
    <r>
      <t>الطبقة الأساس البيتومينية</t>
    </r>
    <r>
      <rPr>
        <b/>
        <sz val="14"/>
        <color rgb="FF0A2C52"/>
        <rFont val="Calibri"/>
        <family val="2"/>
        <scheme val="minor"/>
      </rPr>
      <t xml:space="preserve"> </t>
    </r>
  </si>
  <si>
    <t>بردورات مسبقة الصب</t>
  </si>
  <si>
    <t xml:space="preserve">بلاطات متداخل انترلوك مسبقة الصب </t>
  </si>
  <si>
    <t>العلامات الأرضية</t>
  </si>
  <si>
    <t>اللوحات الإرشادية للطرق</t>
  </si>
  <si>
    <t>المواسير الدائرية (GRP)</t>
  </si>
  <si>
    <t>أحواض تجميع مفردة لمياه الأمطار</t>
  </si>
  <si>
    <t xml:space="preserve">مانهولات من الخرسانة لدخول المياه </t>
  </si>
  <si>
    <t>B1.32 14 13.04</t>
  </si>
  <si>
    <t>Depressed curbs Type K2</t>
  </si>
  <si>
    <t>B1.32 17 23.06</t>
  </si>
  <si>
    <t xml:space="preserve">(Speed Hump) with retroreflectiveThermoplastic yellow </t>
  </si>
  <si>
    <t>B6.33 42 11.07</t>
  </si>
  <si>
    <t>Depth: 0.0m - 1.5m</t>
  </si>
  <si>
    <t>Depth: 1.51m - 2.5m</t>
  </si>
  <si>
    <t>B6.33 42 11.08</t>
  </si>
  <si>
    <t>B6.33 42 11.09</t>
  </si>
  <si>
    <t>Depth: &gt; 2.5m</t>
  </si>
  <si>
    <t>B6.33 42 11.10</t>
  </si>
  <si>
    <t>B6.33 42 11.11</t>
  </si>
  <si>
    <t>B6.33 42 11.12</t>
  </si>
  <si>
    <t>Depth: more than 2.5m</t>
  </si>
  <si>
    <t>06-Jul-26 A</t>
  </si>
  <si>
    <t>21-Jul-26 A</t>
  </si>
  <si>
    <t>ENJAZCO</t>
  </si>
  <si>
    <t>Taiba Al-Khair Development Co. Ltd</t>
  </si>
  <si>
    <t>AL Haramain Industrial Group</t>
  </si>
  <si>
    <t>T. Nagadi Pipe Factory</t>
  </si>
  <si>
    <t>0549642845</t>
  </si>
  <si>
    <t>0558928861</t>
  </si>
  <si>
    <t>0543358919</t>
  </si>
  <si>
    <t>P132612</t>
  </si>
  <si>
    <t>29-Jul-26 A</t>
  </si>
  <si>
    <t>MKH2-02-004-ENJ-TS9-1-PRW-IPC-0001-00</t>
  </si>
  <si>
    <t>05-Aug-26 A</t>
  </si>
  <si>
    <t>15-Jul-26 A</t>
  </si>
  <si>
    <t>11-Aug-26 A</t>
  </si>
  <si>
    <t>Waleed Mahmoud</t>
  </si>
  <si>
    <t>17-Aug-26 A</t>
  </si>
  <si>
    <t>P131936</t>
  </si>
  <si>
    <t>P134169</t>
  </si>
  <si>
    <t>26-Aug-26 A</t>
  </si>
  <si>
    <t>Storm Work
ستورم ووركس  (المنفذ)</t>
  </si>
  <si>
    <t>Storm Work
ستورم ووركس  (المخطط)</t>
  </si>
  <si>
    <t>B6.33 05 39.02</t>
  </si>
  <si>
    <t>MH depth 1.51 - 2.5m</t>
  </si>
  <si>
    <t>B6.33 05 39.05</t>
  </si>
  <si>
    <t>B6.33 05 39.09</t>
  </si>
  <si>
    <t>MH depth 2.51 - 3.5m</t>
  </si>
  <si>
    <t>09-Sep-26 A</t>
  </si>
  <si>
    <t>10-Sep-26 A</t>
  </si>
  <si>
    <t>B6.33 05 39.06</t>
  </si>
  <si>
    <t>MH depth more than 2.5 m</t>
  </si>
  <si>
    <t>B6.33 42 11.16</t>
  </si>
  <si>
    <t>B6.33 42 11.13</t>
  </si>
  <si>
    <t>B6.33 42 11.20</t>
  </si>
  <si>
    <t>B6.33 42 11.17</t>
  </si>
  <si>
    <t>19-Sep-26 A</t>
  </si>
  <si>
    <t>17-Sep-26 A</t>
  </si>
  <si>
    <t>B6.33 42 11.19</t>
  </si>
  <si>
    <t>B6.33 42 11.23</t>
  </si>
  <si>
    <t>B6.33 42 11.24</t>
  </si>
  <si>
    <t>Depth: 2.51m - 3.5m</t>
  </si>
  <si>
    <t>MKH2-02-004-ENJ-TS9-1-PRW-IPC-0002-00</t>
  </si>
  <si>
    <t>MKH2-02-004-ENJ-TS9-1-PRW-IPC-0003-00</t>
  </si>
  <si>
    <t>Cum Previous FIR up to 29-09-2026</t>
  </si>
  <si>
    <t>B6.33 05 39.10</t>
  </si>
  <si>
    <t>MH depth 3.51 - 4.5m</t>
  </si>
  <si>
    <t>B6.33 42 11.28</t>
  </si>
  <si>
    <t>Depth: &gt;  3.5m</t>
  </si>
  <si>
    <t>MKH2-02-004-01</t>
  </si>
  <si>
    <t>MKH2-02-004-02</t>
  </si>
  <si>
    <t>MKH2-02-004-03</t>
  </si>
  <si>
    <t>MKH2-02-004-04</t>
  </si>
  <si>
    <t>Fall into excavation pit, causing injury to workers.</t>
  </si>
  <si>
    <t>Vehicle accidents due to improper traffic management.</t>
  </si>
  <si>
    <t>Accidents or errors during operations due to operator incompetence.</t>
  </si>
  <si>
    <t>Contamination of soil and potential harm to surrounding ecosystems.</t>
  </si>
  <si>
    <t>Delay in Construction Works</t>
  </si>
  <si>
    <t>Set up barricades around excavation areas less than 3 meters deep, provide warning signs, and assign a supervisor to monitor the area.</t>
  </si>
  <si>
    <t>Implement proper traffic diversion signs, barriers, and personnel to manage traffic flow around the worksite.</t>
  </si>
  <si>
    <t>Provide comprehensive training programs, implement competency assessments, and establish strict supervision protocols for operators.</t>
  </si>
  <si>
    <t>Implement spill response plans, conduct regular maintenance on equipment, provide training on proper handling procedures, and install containment measures to prevent spillage.</t>
  </si>
  <si>
    <t>P137790</t>
  </si>
  <si>
    <t>B6.33 05 39.11</t>
  </si>
  <si>
    <t>MH depth 4.51 - 5.5 m</t>
  </si>
  <si>
    <t>MKH2-02-004-Road Development for the Support Services Area at the Second Indust City in Makkah UP 14</t>
  </si>
  <si>
    <t>14-Oct-26 A</t>
  </si>
  <si>
    <t>Installation of Manhole Works at Local 29 for Storm Drainage</t>
  </si>
  <si>
    <t>Excavation Works at Local 29 for Storm Drainage</t>
  </si>
  <si>
    <t>Subgrade Works for Local 28</t>
  </si>
  <si>
    <t>Cutting Works for Local 17</t>
  </si>
  <si>
    <t>MKH2-02-004-ENJ-TS9-1-CVL-FIR-0058-00</t>
  </si>
  <si>
    <t>15/10/2026</t>
  </si>
  <si>
    <t>Inspection of Survey and Compaction test for subgrade 1st layer for local road 28 from st: 0+300 to 0+650</t>
  </si>
  <si>
    <t>MKH2-02-004-ENJ-TS9-1-STR-FIR-0096-00</t>
  </si>
  <si>
    <t>13/10/2026</t>
  </si>
  <si>
    <t>Installation for base precast manhole storm network at line M dia ( 1200 mm ) (MH-M-8-3 , MH-M-8-4 , MH-M-8-5 , MH-M-8-6 , MH-M-8-7, MH-M-8-8 ) depth (1.51 : 2.50 )</t>
  </si>
  <si>
    <t>MKH2-02-004-ENJ-TS9-1-STR-FIR-0105-00</t>
  </si>
  <si>
    <t>14/10/2026</t>
  </si>
  <si>
    <t>Installation for base precast manhole storm network at line M-13 dia ( 1500 mm ) (MH-M-13-1 , MH-M-13-2 ) depth (1.51 : 2.50 )</t>
  </si>
  <si>
    <t>MKH2-02-004-ENJ-TS9-1-STR-FIR-0095-00</t>
  </si>
  <si>
    <t>Relative Density Test (RDT) above Storm pipeline,local road ( 11 ) Line-M-8 ,GRP Pipe Dia(500),Depth (0.00:1.50), MH-M-8-5 TO MH-M-8-6 , MH-M-8-6 TO MH-M-8-7 .</t>
  </si>
  <si>
    <t>MKH2-02-004-ENJ-TS9-1-STR-FIR-0094-00</t>
  </si>
  <si>
    <t>MKH2-02-004-ENJ-TS9-1-STR-FIR-0099-00</t>
  </si>
  <si>
    <t>Relative Density Test (RDT) above Storm pipeline,local road ( 11 ) Line-M-8 ,GRP Pipe Dia(600),Depth (0.00:1.50), MH-M-8-2 TO MH-M-8-3 , MH-M-8-3 TO MH-M-8-4 , MH-M-8-4 TO MH-M-8-5</t>
  </si>
  <si>
    <t>Excavation &amp; Relative Density Test (RDT) for bedding under for storm pipeline of local road ( 29 ) Line-M-13 ,GRP Pipe Dia(600),Depth (0.00:1.50), MH-M-13-2 TO MH-M-13-3 , MH-M-13-3 TO MH-M-13-4 , MH-M-13-4 TO MH-M-13-5</t>
  </si>
  <si>
    <t>MKH2-02-004-ENJ-TS9-1-STR-FIR-0097-00</t>
  </si>
  <si>
    <t>Survey for top of pipe and installation of Storm pipeline,local road ( 29 ) Line-M-13 ,GRP Pipe Dia(700),Depth (1.51:2.50), MH-M-13 TO MH-M-13-1</t>
  </si>
  <si>
    <t>MKH2-02-004-ENJ-TS9-1-STR-FIR-0098-00</t>
  </si>
  <si>
    <t>Survey for top of pipe and installation of Storm pipeline,local road ( 29 ) Line-M-13 ,GRP Pipe Dia(700),Depth (0.00:1.50), MH-M-13-1 TO MH-M-13-2</t>
  </si>
  <si>
    <t>1. أنابيب GRP في الطريق المحلي 30 (551 م)
2. أنابيب GRP في الطريق المحلي 28 (887 م)
3. أنابيب GRP في الطريق المحلي 11 (949 م)
4. أنابيب GRP في الطريق المحلي 29 (742 م)
5. غرف التفتيش في الطريق المحلي 30 (7 عدد)
6. غرف التفتيش في الطريق المحلي 28 (12 عدد)
7. غرف التفتيش في الطريق المحلي 11 (12 عدد)
8. غرف التفتيش في الطريق المحلي 29 (6 عدد)
9. مصائد مياه الأمطار في الطريق المحلي 30 (7 عدد)</t>
  </si>
  <si>
    <t>1. تركيب أنابيب GRP (1,606 م)</t>
  </si>
  <si>
    <t xml:space="preserve">	1.	أعمال القطع في المحطتين المحليتين 17,11 و31 (22,090 متر مكعب)
2. أعمال الردم في الموقع رقم  ,28 &amp; 30 17,29,11, (183,569 متر مكعب)
</t>
  </si>
  <si>
    <t>1.	أعمال القطع (148,344 م3)
2.	أعمال الردم (130,531 م3)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</si>
</sst>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9">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0_);[Red]\(#,##0\)_)"/>
    <numFmt numFmtId="173" formatCode="[$-1170000]B2dd/mm/yyyy;@"/>
    <numFmt numFmtId="174" formatCode="#,##0_ ;[Red]\-#,##0\ "/>
    <numFmt numFmtId="175" formatCode="0&quot;d&quot;"/>
    <numFmt numFmtId="176" formatCode="#,##0.0"/>
    <numFmt numFmtId="177" formatCode="#,##0;[Red]\(#,##0\)"/>
    <numFmt numFmtId="178" formatCode="0.0%;[Red]\(0.0%\)"/>
    <numFmt numFmtId="179" formatCode="#,##0;\(#,##0\)"/>
    <numFmt numFmtId="180" formatCode="#,##0.00;\(#,##0.00\)"/>
    <numFmt numFmtId="181" formatCode="#,##0.00\ &quot;€&quot;"/>
    <numFmt numFmtId="182" formatCode="d\-mmmm\-yyyy"/>
    <numFmt numFmtId="183" formatCode="[$-409]mmmm\ d\,\ yyyy;@"/>
    <numFmt numFmtId="184" formatCode="0.000"/>
    <numFmt numFmtId="185" formatCode="[$-409]dd/mmm/yy;@"/>
    <numFmt numFmtId="186" formatCode="[$-409]d/mmm/yyyy;@"/>
    <numFmt numFmtId="187" formatCode="_-* #,##0.00_-;_-* #,##0.00\-;_-* &quot;-&quot;??_-;_-@_-"/>
    <numFmt numFmtId="188" formatCode="_-* #,##0.00\ _ج_._م_._‏_-;\-* #,##0.00\ _ج_._م_._‏_-;_-* &quot;-&quot;??\ _ج_._م_._‏_-;_-@_-"/>
    <numFmt numFmtId="189" formatCode="#,##0.00;[Red]#,##0.00"/>
    <numFmt numFmtId="190" formatCode="yyyy\-mm\-dd;@"/>
    <numFmt numFmtId="191" formatCode="[$-409]d\-mmm\-yyyy;@"/>
    <numFmt numFmtId="192" formatCode="#,##0.00000000_);[Red]\(#,##0.00000000\)"/>
    <numFmt numFmtId="193" formatCode="#,##0.0_);[Red]\(#,##0.0\)"/>
    <numFmt numFmtId="194" formatCode="#,##0.0000000000000000_);[Red]\(#,##0.0000000000000000\)"/>
    <numFmt numFmtId="195" formatCode="00"/>
    <numFmt numFmtId="196" formatCode="0.00%;[Red]\(0.00%\)"/>
    <numFmt numFmtId="197" formatCode="#,##0.000000000_);[Red]\(#,##0.000000000\)"/>
    <numFmt numFmtId="198" formatCode="#,##0.00000_);[Red]\(#,##0.00000\)"/>
    <numFmt numFmtId="199" formatCode="_-&quot;AED&quot;* #,##0.00_-;\-&quot;AED&quot;* #,##0.00_-;_-&quot;AED&quot;* &quot;-&quot;??_-;_-@_-"/>
    <numFmt numFmtId="200" formatCode="dd\-mm\-yyyy"/>
    <numFmt numFmtId="201" formatCode="#,##0.000_);[Red]\(#,##0.000\)"/>
  </numFmts>
  <fonts count="205">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color rgb="FFFF0000"/>
      <name val="Calibri"/>
      <family val="2"/>
      <scheme val="minor"/>
    </font>
    <font>
      <b/>
      <sz val="8"/>
      <color theme="1"/>
      <name val="Calibri"/>
      <family val="2"/>
      <scheme val="minor"/>
    </font>
    <font>
      <sz val="16"/>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b/>
      <sz val="9"/>
      <color theme="0"/>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sz val="6"/>
      <name val="Calibri"/>
      <family val="2"/>
      <scheme val="minor"/>
    </font>
    <font>
      <sz val="10"/>
      <color theme="0"/>
      <name val="Calibri"/>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11"/>
      <color theme="1" tint="0.34998626667073579"/>
      <name val="Calibri"/>
      <family val="2"/>
      <scheme val="minor"/>
    </font>
    <font>
      <b/>
      <sz val="9"/>
      <color rgb="FF2C6682"/>
      <name val="Calibri"/>
      <family val="2"/>
      <scheme val="minor"/>
    </font>
    <font>
      <sz val="16"/>
      <color rgb="FF2C6682"/>
      <name val="Calibri"/>
      <family val="2"/>
      <scheme val="minor"/>
    </font>
    <font>
      <sz val="11"/>
      <color theme="1"/>
      <name val="Calibri"/>
      <family val="2"/>
      <charset val="178"/>
      <scheme val="minor"/>
    </font>
    <font>
      <sz val="14"/>
      <name val="Calibri"/>
      <family val="2"/>
      <scheme val="minor"/>
    </font>
    <font>
      <sz val="11"/>
      <color theme="1"/>
      <name val="Janna LT"/>
    </font>
    <font>
      <sz val="14"/>
      <color theme="1"/>
      <name val="Janna LT"/>
    </font>
    <font>
      <sz val="14"/>
      <name val="Janna LT"/>
    </font>
    <font>
      <b/>
      <sz val="14"/>
      <name val="Janna LT"/>
    </font>
    <font>
      <sz val="11"/>
      <color rgb="FFFF0000"/>
      <name val="Janna LT"/>
    </font>
    <font>
      <sz val="14"/>
      <color rgb="FFFF0000"/>
      <name val="Janna LT"/>
    </font>
    <font>
      <sz val="14"/>
      <name val="Calibri"/>
      <family val="2"/>
    </font>
    <font>
      <b/>
      <u/>
      <sz val="14"/>
      <name val="Janna LT"/>
    </font>
    <font>
      <sz val="11"/>
      <name val="Janna LT"/>
    </font>
    <font>
      <sz val="14"/>
      <name val="Calibri "/>
    </font>
    <font>
      <b/>
      <sz val="11"/>
      <color theme="1"/>
      <name val="Janna LT"/>
    </font>
    <font>
      <b/>
      <sz val="12"/>
      <name val="Janna LT"/>
    </font>
    <font>
      <b/>
      <sz val="12"/>
      <color theme="1"/>
      <name val="Janna LT"/>
    </font>
    <font>
      <b/>
      <sz val="12"/>
      <color theme="0"/>
      <name val="Janna LT"/>
    </font>
    <font>
      <b/>
      <sz val="14"/>
      <color theme="1"/>
      <name val="Janna LT"/>
    </font>
    <font>
      <sz val="16"/>
      <color theme="0"/>
      <name val="TheSansArabic Bold"/>
    </font>
    <font>
      <sz val="16"/>
      <color theme="1"/>
      <name val="TheSansArabic Bold"/>
    </font>
    <font>
      <b/>
      <sz val="14"/>
      <color rgb="FFFF0000"/>
      <name val="Janna LT"/>
    </font>
    <font>
      <sz val="11"/>
      <name val="Calibri"/>
      <family val="2"/>
    </font>
    <font>
      <b/>
      <sz val="9"/>
      <color theme="1"/>
      <name val="Calibri"/>
      <family val="2"/>
      <scheme val="minor"/>
    </font>
    <font>
      <sz val="12"/>
      <name val="Janna LT"/>
    </font>
    <font>
      <sz val="10"/>
      <name val="Verdana"/>
      <family val="2"/>
    </font>
    <font>
      <sz val="10"/>
      <color theme="0"/>
      <name val="Janna LT"/>
    </font>
    <font>
      <b/>
      <sz val="11"/>
      <name val="Calibri"/>
      <family val="2"/>
    </font>
    <font>
      <sz val="11"/>
      <color rgb="FFFF0000"/>
      <name val="Calibri"/>
      <family val="2"/>
      <scheme val="minor"/>
    </font>
    <font>
      <sz val="9"/>
      <color theme="0"/>
      <name val="Calibri"/>
      <family val="2"/>
      <scheme val="minor"/>
    </font>
    <font>
      <sz val="9"/>
      <color theme="1"/>
      <name val="Calibri"/>
      <family val="2"/>
      <scheme val="minor"/>
    </font>
    <font>
      <sz val="11"/>
      <color rgb="FF000000"/>
      <name val="Calibri"/>
      <family val="2"/>
      <scheme val="minor"/>
    </font>
    <font>
      <sz val="8"/>
      <color theme="1"/>
      <name val="Calibri"/>
      <family val="2"/>
      <scheme val="minor"/>
    </font>
    <font>
      <b/>
      <sz val="11"/>
      <name val="Calibri"/>
      <family val="2"/>
      <scheme val="minor"/>
    </font>
    <font>
      <sz val="6"/>
      <color rgb="FF92D050"/>
      <name val="Gotham"/>
    </font>
    <font>
      <b/>
      <sz val="13"/>
      <color theme="0"/>
      <name val="Calibri"/>
      <family val="2"/>
      <scheme val="minor"/>
    </font>
    <font>
      <sz val="10"/>
      <name val="Arial Narrow"/>
      <family val="2"/>
    </font>
    <font>
      <sz val="9"/>
      <color rgb="FF000000"/>
      <name val="Arial"/>
      <family val="2"/>
    </font>
    <font>
      <sz val="9"/>
      <color rgb="FF000000"/>
      <name val="Calibri"/>
      <family val="2"/>
    </font>
    <font>
      <b/>
      <sz val="10"/>
      <color rgb="FFFFFFFF"/>
      <name val="Arial"/>
      <family val="2"/>
    </font>
    <font>
      <sz val="10"/>
      <color rgb="FF000000"/>
      <name val="Calibri"/>
      <family val="2"/>
    </font>
    <font>
      <b/>
      <sz val="11"/>
      <color rgb="FF00B050"/>
      <name val="Calibri"/>
      <family val="2"/>
    </font>
    <font>
      <b/>
      <sz val="11"/>
      <color rgb="FFFFFFFF"/>
      <name val="Arial"/>
      <family val="2"/>
    </font>
    <font>
      <b/>
      <sz val="11"/>
      <color rgb="FF000000"/>
      <name val="Calibri"/>
      <family val="2"/>
    </font>
    <font>
      <sz val="11"/>
      <color rgb="FF000000"/>
      <name val="Calibri"/>
      <family val="2"/>
    </font>
    <font>
      <b/>
      <sz val="9"/>
      <color rgb="FFFFFFFF"/>
      <name val="Arial"/>
      <family val="2"/>
    </font>
    <font>
      <sz val="11"/>
      <color rgb="FF000000"/>
      <name val="Arial"/>
      <family val="2"/>
    </font>
    <font>
      <sz val="11"/>
      <name val="Arial"/>
      <family val="2"/>
    </font>
    <font>
      <b/>
      <sz val="24"/>
      <color rgb="FFFF0000"/>
      <name val="Calibri"/>
      <family val="2"/>
      <scheme val="minor"/>
    </font>
    <font>
      <sz val="11"/>
      <color theme="1"/>
      <name val="TheSansArab "/>
    </font>
    <font>
      <b/>
      <sz val="20"/>
      <color rgb="FFFF0000"/>
      <name val="ADLaM Display"/>
    </font>
    <font>
      <b/>
      <sz val="20"/>
      <color theme="1"/>
      <name val="ADLaM Display"/>
    </font>
    <font>
      <b/>
      <sz val="26"/>
      <color theme="1"/>
      <name val="ADLaM Display"/>
    </font>
    <font>
      <b/>
      <sz val="24"/>
      <color theme="0"/>
      <name val="TheSansArab Light"/>
      <family val="2"/>
    </font>
    <font>
      <b/>
      <sz val="24"/>
      <color theme="0"/>
      <name val="TheSansArab "/>
    </font>
    <font>
      <b/>
      <sz val="24"/>
      <color theme="0"/>
      <name val="TheSansArab Plain"/>
      <family val="2"/>
    </font>
    <font>
      <b/>
      <sz val="72"/>
      <color theme="1"/>
      <name val="TheSansArab Light"/>
      <family val="2"/>
    </font>
    <font>
      <sz val="26"/>
      <color theme="1"/>
      <name val="Calibri"/>
      <family val="2"/>
      <scheme val="minor"/>
    </font>
    <font>
      <b/>
      <sz val="10"/>
      <color rgb="FF000000"/>
      <name val="Verdana"/>
      <family val="2"/>
    </font>
    <font>
      <u/>
      <sz val="11"/>
      <color theme="10"/>
      <name val="Calibri"/>
      <family val="2"/>
      <scheme val="minor"/>
    </font>
    <font>
      <vertAlign val="superscript"/>
      <sz val="14"/>
      <color theme="1"/>
      <name val="Janna LT"/>
    </font>
    <font>
      <sz val="12"/>
      <name val="Times New Roman"/>
      <family val="1"/>
    </font>
    <font>
      <sz val="10"/>
      <name val="Arial"/>
      <family val="2"/>
      <charset val="161"/>
    </font>
    <font>
      <vertAlign val="superscript"/>
      <sz val="10"/>
      <name val="Verdana"/>
      <family val="2"/>
    </font>
    <font>
      <b/>
      <sz val="14"/>
      <color rgb="FF0A2C52"/>
      <name val="Calibri"/>
      <family val="2"/>
      <scheme val="minor"/>
    </font>
    <font>
      <b/>
      <sz val="11"/>
      <name val="TheSansArabic Bold"/>
    </font>
    <font>
      <b/>
      <sz val="10"/>
      <name val="TheSansArabic Bold"/>
    </font>
    <font>
      <vertAlign val="superscript"/>
      <sz val="11"/>
      <color theme="1"/>
      <name val="Calibri"/>
      <family val="2"/>
      <scheme val="minor"/>
    </font>
    <font>
      <b/>
      <sz val="11"/>
      <color theme="1"/>
      <name val="Times New Roman"/>
      <family val="1"/>
    </font>
    <font>
      <sz val="11"/>
      <name val="Times New Roman"/>
      <family val="1"/>
    </font>
    <font>
      <sz val="11"/>
      <color theme="1"/>
      <name val="Times New Roman"/>
      <family val="1"/>
    </font>
    <font>
      <b/>
      <sz val="16"/>
      <color theme="1"/>
      <name val="ADLaM Display"/>
    </font>
  </fonts>
  <fills count="6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D5FFFE"/>
        <bgColor rgb="FFD5FFFE"/>
      </patternFill>
    </fill>
    <fill>
      <patternFill patternType="solid">
        <fgColor theme="7" tint="0.79998168889431442"/>
        <bgColor indexed="64"/>
      </patternFill>
    </fill>
    <fill>
      <patternFill patternType="solid">
        <fgColor rgb="FFEDEDED"/>
        <bgColor indexed="64"/>
      </patternFill>
    </fill>
    <fill>
      <patternFill patternType="solid">
        <fgColor rgb="FFFFFFFF"/>
        <bgColor indexed="64"/>
      </patternFill>
    </fill>
    <fill>
      <patternFill patternType="solid">
        <fgColor rgb="FF00B050"/>
        <bgColor indexed="64"/>
      </patternFill>
    </fill>
    <fill>
      <patternFill patternType="solid">
        <fgColor theme="5" tint="0.39997558519241921"/>
        <bgColor indexed="64"/>
      </patternFill>
    </fill>
    <fill>
      <patternFill patternType="solid">
        <fgColor rgb="FFFF9999"/>
        <bgColor indexed="64"/>
      </patternFill>
    </fill>
    <fill>
      <patternFill patternType="solid">
        <fgColor rgb="FFCCCCFF"/>
        <bgColor indexed="64"/>
      </patternFill>
    </fill>
    <fill>
      <patternFill patternType="solid">
        <fgColor rgb="FFFFCCFF"/>
        <bgColor indexed="64"/>
      </patternFill>
    </fill>
    <fill>
      <patternFill patternType="solid">
        <fgColor rgb="FFE9EBF5"/>
        <bgColor indexed="64"/>
      </patternFill>
    </fill>
    <fill>
      <patternFill patternType="solid">
        <fgColor theme="3"/>
        <bgColor indexed="64"/>
      </patternFill>
    </fill>
    <fill>
      <patternFill patternType="solid">
        <fgColor rgb="FF4472C4"/>
        <bgColor indexed="64"/>
      </patternFill>
    </fill>
    <fill>
      <patternFill patternType="solid">
        <fgColor rgb="FFCFD5EA"/>
        <bgColor indexed="64"/>
      </patternFill>
    </fill>
    <fill>
      <patternFill patternType="solid">
        <fgColor theme="9" tint="-0.249977111117893"/>
        <bgColor indexed="64"/>
      </patternFill>
    </fill>
    <fill>
      <patternFill patternType="solid">
        <fgColor theme="1" tint="0.249977111117893"/>
        <bgColor indexed="64"/>
      </patternFill>
    </fill>
    <fill>
      <patternFill patternType="solid">
        <fgColor theme="8" tint="-0.249977111117893"/>
        <bgColor indexed="64"/>
      </patternFill>
    </fill>
    <fill>
      <patternFill patternType="solid">
        <fgColor rgb="FF2C6682"/>
        <bgColor rgb="FF2C6682"/>
      </patternFill>
    </fill>
    <fill>
      <patternFill patternType="solid">
        <fgColor rgb="FF92D050"/>
        <bgColor rgb="FF92D050"/>
      </patternFill>
    </fill>
    <fill>
      <patternFill patternType="solid">
        <fgColor rgb="FFC5E0B3"/>
        <bgColor rgb="FFC5E0B3"/>
      </patternFill>
    </fill>
    <fill>
      <patternFill patternType="solid">
        <fgColor theme="5" tint="0.59999389629810485"/>
        <bgColor indexed="64"/>
      </patternFill>
    </fill>
    <fill>
      <patternFill patternType="solid">
        <fgColor theme="7" tint="0.39997558519241921"/>
        <bgColor indexed="64"/>
      </patternFill>
    </fill>
    <fill>
      <patternFill patternType="solid">
        <fgColor theme="2" tint="-9.9978637043366805E-2"/>
        <bgColor indexed="64"/>
      </patternFill>
    </fill>
  </fills>
  <borders count="582">
    <border>
      <left/>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hair">
        <color indexed="64"/>
      </left>
      <right/>
      <top style="hair">
        <color indexed="64"/>
      </top>
      <bottom style="thin">
        <color indexed="64"/>
      </bottom>
      <diagonal/>
    </border>
    <border>
      <left style="thin">
        <color indexed="64"/>
      </left>
      <right/>
      <top style="thin">
        <color theme="0"/>
      </top>
      <bottom/>
      <diagonal/>
    </border>
    <border>
      <left style="thin">
        <color theme="0"/>
      </left>
      <right style="thin">
        <color theme="0"/>
      </right>
      <top style="thin">
        <color theme="0"/>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dashed">
        <color auto="1"/>
      </left>
      <right style="dashed">
        <color auto="1"/>
      </right>
      <top style="dashed">
        <color auto="1"/>
      </top>
      <bottom style="dashed">
        <color auto="1"/>
      </bottom>
      <diagonal/>
    </border>
    <border>
      <left style="thin">
        <color indexed="64"/>
      </left>
      <right style="thin">
        <color indexed="64"/>
      </right>
      <top/>
      <bottom/>
      <diagonal/>
    </border>
    <border>
      <left style="thin">
        <color theme="0"/>
      </left>
      <right style="thin">
        <color theme="0"/>
      </right>
      <top/>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dotted">
        <color indexed="64"/>
      </left>
      <right style="dotted">
        <color indexed="64"/>
      </right>
      <top style="medium">
        <color rgb="FF53B3DD"/>
      </top>
      <bottom style="dotted">
        <color indexed="64"/>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top style="thin">
        <color indexed="64"/>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hair">
        <color theme="0" tint="-0.499984740745262"/>
      </left>
      <right style="medium">
        <color rgb="FF53B3DD"/>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style="hair">
        <color indexed="64"/>
      </left>
      <right style="medium">
        <color rgb="FF53B3DD"/>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53B3DD"/>
      </left>
      <right style="medium">
        <color rgb="FF2C6682"/>
      </right>
      <top style="medium">
        <color theme="0"/>
      </top>
      <bottom/>
      <diagonal/>
    </border>
    <border>
      <left/>
      <right style="medium">
        <color rgb="FF2C6682"/>
      </right>
      <top style="thick">
        <color rgb="FF53B3DD"/>
      </top>
      <bottom/>
      <diagonal/>
    </border>
    <border>
      <left/>
      <right style="medium">
        <color rgb="FF2C6682"/>
      </right>
      <top/>
      <bottom/>
      <diagonal/>
    </border>
    <border>
      <left/>
      <right style="medium">
        <color rgb="FF2C6682"/>
      </right>
      <top/>
      <bottom style="thin">
        <color rgb="FF53B3DD"/>
      </bottom>
      <diagonal/>
    </border>
    <border>
      <left style="medium">
        <color rgb="FF53B3DD"/>
      </left>
      <right style="medium">
        <color rgb="FF2C6682"/>
      </right>
      <top style="medium">
        <color theme="0"/>
      </top>
      <bottom style="medium">
        <color theme="0"/>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right style="medium">
        <color rgb="FF2C6682"/>
      </right>
      <top/>
      <bottom style="thin">
        <color theme="0"/>
      </bottom>
      <diagonal/>
    </border>
    <border>
      <left/>
      <right style="medium">
        <color rgb="FF2C6682"/>
      </right>
      <top style="thin">
        <color rgb="FF53B3DD"/>
      </top>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right style="hair">
        <color rgb="FF53B3DD"/>
      </right>
      <top style="hair">
        <color rgb="FF53B3DD"/>
      </top>
      <bottom style="medium">
        <color rgb="FF2C6682"/>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hair">
        <color auto="1"/>
      </left>
      <right style="hair">
        <color theme="0" tint="-0.499984740745262"/>
      </right>
      <top style="hair">
        <color indexed="64"/>
      </top>
      <bottom style="hair">
        <color indexed="64"/>
      </bottom>
      <diagonal/>
    </border>
    <border>
      <left style="hair">
        <color auto="1"/>
      </left>
      <right style="hair">
        <color theme="0" tint="-0.499984740745262"/>
      </right>
      <top style="medium">
        <color rgb="FF53B3DD"/>
      </top>
      <bottom style="hair">
        <color indexed="64"/>
      </bottom>
      <diagonal/>
    </border>
    <border>
      <left style="hair">
        <color auto="1"/>
      </left>
      <right style="hair">
        <color theme="0" tint="-0.499984740745262"/>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auto="1"/>
      </left>
      <right style="medium">
        <color rgb="FF53B3DD"/>
      </right>
      <top style="medium">
        <color rgb="FF53B3DD"/>
      </top>
      <bottom style="hair">
        <color indexed="64"/>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right/>
      <top style="thin">
        <color theme="0"/>
      </top>
      <bottom style="medium">
        <color indexed="64"/>
      </bottom>
      <diagonal/>
    </border>
    <border>
      <left/>
      <right style="thin">
        <color theme="0"/>
      </right>
      <top style="thin">
        <color theme="0"/>
      </top>
      <bottom style="medium">
        <color indexed="64"/>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style="medium">
        <color rgb="FF2C6682"/>
      </left>
      <right/>
      <top/>
      <bottom style="medium">
        <color indexed="64"/>
      </bottom>
      <diagonal/>
    </border>
    <border>
      <left style="thin">
        <color indexed="64"/>
      </left>
      <right style="thin">
        <color indexed="64"/>
      </right>
      <top style="hair">
        <color indexed="64"/>
      </top>
      <bottom style="hair">
        <color indexed="64"/>
      </bottom>
      <diagonal/>
    </border>
    <border>
      <left style="medium">
        <color theme="2" tint="-9.9948118533890809E-2"/>
      </left>
      <right/>
      <top style="medium">
        <color theme="0" tint="-0.24994659260841701"/>
      </top>
      <bottom style="medium">
        <color theme="0" tint="-0.24994659260841701"/>
      </bottom>
      <diagonal/>
    </border>
    <border>
      <left/>
      <right style="thin">
        <color indexed="64"/>
      </right>
      <top style="medium">
        <color theme="0" tint="-0.24994659260841701"/>
      </top>
      <bottom style="medium">
        <color theme="0" tint="-0.24994659260841701"/>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dashed">
        <color indexed="64"/>
      </right>
      <top style="thin">
        <color indexed="64"/>
      </top>
      <bottom style="thin">
        <color indexed="64"/>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top style="medium">
        <color rgb="FF53B3DD"/>
      </top>
      <bottom style="medium">
        <color rgb="FF53B3DD"/>
      </bottom>
      <diagonal/>
    </border>
    <border>
      <left style="medium">
        <color rgb="FF53B3DD"/>
      </left>
      <right/>
      <top style="hair">
        <color indexed="64"/>
      </top>
      <bottom style="hair">
        <color indexed="64"/>
      </bottom>
      <diagonal/>
    </border>
    <border>
      <left/>
      <right style="medium">
        <color rgb="FF53B3DD"/>
      </right>
      <top style="hair">
        <color indexed="64"/>
      </top>
      <bottom style="hair">
        <color indexed="64"/>
      </bottom>
      <diagonal/>
    </border>
    <border>
      <left style="hair">
        <color rgb="FF53B3DD"/>
      </left>
      <right/>
      <top style="hair">
        <color indexed="64"/>
      </top>
      <bottom style="hair">
        <color indexed="64"/>
      </bottom>
      <diagonal/>
    </border>
    <border>
      <left style="hair">
        <color rgb="FF53B3DD"/>
      </left>
      <right/>
      <top style="hair">
        <color indexed="64"/>
      </top>
      <bottom style="thin">
        <color rgb="FF53B3DD"/>
      </bottom>
      <diagonal/>
    </border>
    <border>
      <left/>
      <right style="medium">
        <color rgb="FF53B3DD"/>
      </right>
      <top style="hair">
        <color indexed="64"/>
      </top>
      <bottom style="thin">
        <color rgb="FF53B3DD"/>
      </bottom>
      <diagonal/>
    </border>
    <border>
      <left/>
      <right style="medium">
        <color rgb="FF53B3DD"/>
      </right>
      <top style="hair">
        <color rgb="FF7F7F7F"/>
      </top>
      <bottom style="hair">
        <color rgb="FF7F7F7F"/>
      </bottom>
      <diagonal/>
    </border>
    <border>
      <left style="thin">
        <color theme="0"/>
      </left>
      <right style="thin">
        <color indexed="64"/>
      </right>
      <top style="thin">
        <color theme="0"/>
      </top>
      <bottom style="thin">
        <color theme="0"/>
      </bottom>
      <diagonal/>
    </border>
    <border>
      <left style="dashed">
        <color auto="1"/>
      </left>
      <right style="dashed">
        <color auto="1"/>
      </right>
      <top style="hair">
        <color auto="1"/>
      </top>
      <bottom style="hair">
        <color auto="1"/>
      </bottom>
      <diagonal/>
    </border>
    <border>
      <left style="dashed">
        <color auto="1"/>
      </left>
      <right style="thin">
        <color auto="1"/>
      </right>
      <top style="hair">
        <color auto="1"/>
      </top>
      <bottom style="hair">
        <color auto="1"/>
      </bottom>
      <diagonal/>
    </border>
    <border>
      <left style="dashed">
        <color auto="1"/>
      </left>
      <right style="dashed">
        <color auto="1"/>
      </right>
      <top style="hair">
        <color auto="1"/>
      </top>
      <bottom style="thin">
        <color auto="1"/>
      </bottom>
      <diagonal/>
    </border>
    <border>
      <left style="dashed">
        <color auto="1"/>
      </left>
      <right style="thin">
        <color auto="1"/>
      </right>
      <top style="hair">
        <color auto="1"/>
      </top>
      <bottom style="thin">
        <color auto="1"/>
      </bottom>
      <diagonal/>
    </border>
    <border>
      <left style="hair">
        <color rgb="FF000000"/>
      </left>
      <right/>
      <top style="thin">
        <color rgb="FF000000"/>
      </top>
      <bottom style="thin">
        <color rgb="FF000000"/>
      </bottom>
      <diagonal/>
    </border>
    <border>
      <left/>
      <right style="hair">
        <color rgb="FF000000"/>
      </right>
      <top style="thin">
        <color rgb="FF000000"/>
      </top>
      <bottom style="thin">
        <color rgb="FF000000"/>
      </bottom>
      <diagonal/>
    </border>
    <border>
      <left style="thick">
        <color rgb="FF53B3DD"/>
      </left>
      <right/>
      <top style="thick">
        <color rgb="FF53B3DD"/>
      </top>
      <bottom/>
      <diagonal/>
    </border>
    <border>
      <left/>
      <right style="thick">
        <color rgb="FF53B3DD"/>
      </right>
      <top style="thick">
        <color rgb="FF53B3DD"/>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bottom style="hair">
        <color indexed="64"/>
      </bottom>
      <diagonal/>
    </border>
    <border>
      <left style="thin">
        <color theme="0"/>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rgb="FF53B3DD"/>
      </right>
      <top style="hair">
        <color theme="0" tint="-0.499984740745262"/>
      </top>
      <bottom style="hair">
        <color theme="0" tint="-0.499984740745262"/>
      </bottom>
      <diagonal/>
    </border>
    <border>
      <left style="medium">
        <color theme="0"/>
      </left>
      <right/>
      <top style="medium">
        <color indexed="64"/>
      </top>
      <bottom/>
      <diagonal/>
    </border>
    <border>
      <left style="thin">
        <color indexed="64"/>
      </left>
      <right style="medium">
        <color indexed="64"/>
      </right>
      <top style="medium">
        <color rgb="FF53B3DD"/>
      </top>
      <bottom style="medium">
        <color rgb="FF53B3DD"/>
      </bottom>
      <diagonal/>
    </border>
    <border>
      <left style="thin">
        <color theme="0"/>
      </left>
      <right style="medium">
        <color indexed="64"/>
      </right>
      <top/>
      <bottom/>
      <diagonal/>
    </border>
    <border>
      <left/>
      <right/>
      <top style="hair">
        <color theme="0" tint="-0.499984740745262"/>
      </top>
      <bottom style="medium">
        <color indexed="64"/>
      </bottom>
      <diagonal/>
    </border>
    <border>
      <left style="medium">
        <color rgb="FF53B3DD"/>
      </left>
      <right/>
      <top style="hair">
        <color theme="0" tint="-0.499984740745262"/>
      </top>
      <bottom style="medium">
        <color indexed="64"/>
      </bottom>
      <diagonal/>
    </border>
    <border>
      <left style="medium">
        <color rgb="FF53B3DD"/>
      </left>
      <right style="medium">
        <color theme="1"/>
      </right>
      <top style="hair">
        <color indexed="64"/>
      </top>
      <bottom style="hair">
        <color indexed="64"/>
      </bottom>
      <diagonal/>
    </border>
    <border>
      <left style="medium">
        <color rgb="FF53B3DD"/>
      </left>
      <right style="medium">
        <color theme="1"/>
      </right>
      <top style="hair">
        <color theme="0" tint="-0.499984740745262"/>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style="dashed">
        <color indexed="64"/>
      </bottom>
      <diagonal/>
    </border>
    <border>
      <left/>
      <right/>
      <top style="thin">
        <color indexed="64"/>
      </top>
      <bottom style="dashed">
        <color indexed="64"/>
      </bottom>
      <diagonal/>
    </border>
    <border>
      <left style="medium">
        <color indexed="64"/>
      </left>
      <right style="thin">
        <color indexed="64"/>
      </right>
      <top style="thin">
        <color indexed="64"/>
      </top>
      <bottom style="dashed">
        <color indexed="64"/>
      </bottom>
      <diagonal/>
    </border>
    <border>
      <left style="thin">
        <color indexed="64"/>
      </left>
      <right style="medium">
        <color indexed="64"/>
      </right>
      <top style="thin">
        <color indexed="64"/>
      </top>
      <bottom style="dashed">
        <color indexed="64"/>
      </bottom>
      <diagonal/>
    </border>
    <border>
      <left style="medium">
        <color indexed="64"/>
      </left>
      <right/>
      <top style="dashed">
        <color indexed="64"/>
      </top>
      <bottom style="dashed">
        <color indexed="64"/>
      </bottom>
      <diagonal/>
    </border>
    <border>
      <left/>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top style="dashed">
        <color indexed="64"/>
      </top>
      <bottom style="medium">
        <color indexed="64"/>
      </bottom>
      <diagonal/>
    </border>
    <border>
      <left/>
      <right/>
      <top style="dashed">
        <color indexed="64"/>
      </top>
      <bottom style="medium">
        <color indexed="64"/>
      </bottom>
      <diagonal/>
    </border>
    <border>
      <left/>
      <right style="medium">
        <color indexed="64"/>
      </right>
      <top style="dashed">
        <color indexed="64"/>
      </top>
      <bottom style="medium">
        <color indexed="64"/>
      </bottom>
      <diagonal/>
    </border>
    <border>
      <left style="medium">
        <color indexed="64"/>
      </left>
      <right style="thin">
        <color indexed="64"/>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style="thin">
        <color indexed="64"/>
      </right>
      <top/>
      <bottom/>
      <diagonal/>
    </border>
    <border>
      <left style="thin">
        <color auto="1"/>
      </left>
      <right style="medium">
        <color auto="1"/>
      </right>
      <top/>
      <bottom/>
      <diagonal/>
    </border>
    <border>
      <left style="medium">
        <color indexed="64"/>
      </left>
      <right style="medium">
        <color indexed="64"/>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dashed">
        <color indexed="64"/>
      </right>
      <top style="thin">
        <color indexed="64"/>
      </top>
      <bottom style="dashed">
        <color indexed="64"/>
      </bottom>
      <diagonal/>
    </border>
    <border>
      <left style="dashed">
        <color indexed="64"/>
      </left>
      <right style="dashed">
        <color indexed="64"/>
      </right>
      <top style="thin">
        <color indexed="64"/>
      </top>
      <bottom style="dashed">
        <color indexed="64"/>
      </bottom>
      <diagonal/>
    </border>
    <border>
      <left style="dashed">
        <color indexed="64"/>
      </left>
      <right style="thin">
        <color indexed="64"/>
      </right>
      <top style="thin">
        <color indexed="64"/>
      </top>
      <bottom style="dashed">
        <color indexed="64"/>
      </bottom>
      <diagonal/>
    </border>
    <border>
      <left style="thin">
        <color indexed="64"/>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thin">
        <color indexed="64"/>
      </left>
      <right style="dashed">
        <color indexed="64"/>
      </right>
      <top style="dashed">
        <color indexed="64"/>
      </top>
      <bottom style="thin">
        <color indexed="64"/>
      </bottom>
      <diagonal/>
    </border>
    <border>
      <left style="dashed">
        <color indexed="64"/>
      </left>
      <right style="dashed">
        <color indexed="64"/>
      </right>
      <top style="dashed">
        <color indexed="64"/>
      </top>
      <bottom style="thin">
        <color indexed="64"/>
      </bottom>
      <diagonal/>
    </border>
    <border>
      <left style="dashed">
        <color indexed="64"/>
      </left>
      <right style="thin">
        <color indexed="64"/>
      </right>
      <top style="dashed">
        <color indexed="64"/>
      </top>
      <bottom style="thin">
        <color indexed="64"/>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hair">
        <color indexed="64"/>
      </left>
      <right style="thin">
        <color indexed="64"/>
      </right>
      <top/>
      <bottom style="thin">
        <color indexed="64"/>
      </bottom>
      <diagonal/>
    </border>
    <border>
      <left style="thin">
        <color theme="0"/>
      </left>
      <right/>
      <top style="thin">
        <color indexed="64"/>
      </top>
      <bottom style="thin">
        <color indexed="64"/>
      </bottom>
      <diagonal/>
    </border>
    <border>
      <left/>
      <right/>
      <top/>
      <bottom style="thick">
        <color rgb="FF53B3DD"/>
      </bottom>
      <diagonal/>
    </border>
    <border>
      <left style="dotted">
        <color indexed="64"/>
      </left>
      <right style="dotted">
        <color indexed="64"/>
      </right>
      <top style="dotted">
        <color indexed="64"/>
      </top>
      <bottom style="thick">
        <color rgb="FF53B3DD"/>
      </bottom>
      <diagonal/>
    </border>
    <border>
      <left style="dotted">
        <color indexed="64"/>
      </left>
      <right style="thick">
        <color rgb="FF53B3DD"/>
      </right>
      <top style="dotted">
        <color indexed="64"/>
      </top>
      <bottom style="thick">
        <color rgb="FF53B3DD"/>
      </bottom>
      <diagonal/>
    </border>
    <border>
      <left/>
      <right style="thick">
        <color indexed="64"/>
      </right>
      <top style="thin">
        <color indexed="64"/>
      </top>
      <bottom/>
      <diagonal/>
    </border>
    <border>
      <left/>
      <right style="thick">
        <color indexed="64"/>
      </right>
      <top style="dashed">
        <color indexed="64"/>
      </top>
      <bottom style="dashed">
        <color indexed="64"/>
      </bottom>
      <diagonal/>
    </border>
    <border>
      <left/>
      <right style="thick">
        <color indexed="64"/>
      </right>
      <top/>
      <bottom/>
      <diagonal/>
    </border>
    <border>
      <left/>
      <right style="thick">
        <color indexed="64"/>
      </right>
      <top style="dashed">
        <color indexed="64"/>
      </top>
      <bottom style="medium">
        <color indexed="64"/>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thin">
        <color rgb="FF000000"/>
      </right>
      <top/>
      <bottom/>
      <diagonal/>
    </border>
    <border>
      <left style="thin">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bottom style="thin">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style="thin">
        <color rgb="FF000000"/>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style="medium">
        <color indexed="64"/>
      </right>
      <top style="thin">
        <color indexed="64"/>
      </top>
      <bottom style="dashed">
        <color indexed="64"/>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medium">
        <color indexed="64"/>
      </right>
      <top style="thin">
        <color indexed="64"/>
      </top>
      <bottom style="thin">
        <color indexed="64"/>
      </bottom>
      <diagonal/>
    </border>
    <border>
      <left style="dashed">
        <color indexed="64"/>
      </left>
      <right style="dashed">
        <color indexed="64"/>
      </right>
      <top style="dotted">
        <color indexed="64"/>
      </top>
      <bottom style="dashed">
        <color indexed="64"/>
      </bottom>
      <diagonal/>
    </border>
    <border>
      <left style="dashed">
        <color auto="1"/>
      </left>
      <right style="dashed">
        <color auto="1"/>
      </right>
      <top style="dashed">
        <color auto="1"/>
      </top>
      <bottom/>
      <diagonal/>
    </border>
    <border>
      <left style="thin">
        <color indexed="64"/>
      </left>
      <right style="dotted">
        <color indexed="64"/>
      </right>
      <top style="dotted">
        <color indexed="64"/>
      </top>
      <bottom style="dotted">
        <color indexed="64"/>
      </bottom>
      <diagonal/>
    </border>
    <border>
      <left style="dotted">
        <color indexed="64"/>
      </left>
      <right style="thin">
        <color auto="1"/>
      </right>
      <top style="dotted">
        <color indexed="64"/>
      </top>
      <bottom style="dotted">
        <color indexed="64"/>
      </bottom>
      <diagonal/>
    </border>
    <border>
      <left style="dotted">
        <color indexed="64"/>
      </left>
      <right style="dotted">
        <color indexed="64"/>
      </right>
      <top style="dotted">
        <color indexed="64"/>
      </top>
      <bottom style="hair">
        <color auto="1"/>
      </bottom>
      <diagonal/>
    </border>
    <border>
      <left style="dotted">
        <color indexed="64"/>
      </left>
      <right style="thin">
        <color auto="1"/>
      </right>
      <top style="dotted">
        <color indexed="64"/>
      </top>
      <bottom style="hair">
        <color auto="1"/>
      </bottom>
      <diagonal/>
    </border>
    <border>
      <left style="thin">
        <color indexed="64"/>
      </left>
      <right style="dashed">
        <color auto="1"/>
      </right>
      <top style="dotted">
        <color indexed="64"/>
      </top>
      <bottom style="thin">
        <color indexed="64"/>
      </bottom>
      <diagonal/>
    </border>
  </borders>
  <cellStyleXfs count="94">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4" fillId="0" borderId="0"/>
    <xf numFmtId="9" fontId="14" fillId="0" borderId="0" applyFont="0" applyFill="0" applyBorder="0" applyAlignment="0" applyProtection="0"/>
    <xf numFmtId="0" fontId="18" fillId="0" borderId="0"/>
    <xf numFmtId="0" fontId="1" fillId="0" borderId="0"/>
    <xf numFmtId="0" fontId="14" fillId="0" borderId="0"/>
    <xf numFmtId="0" fontId="54" fillId="0" borderId="0"/>
    <xf numFmtId="0" fontId="1" fillId="21" borderId="119" applyNumberFormat="0" applyFont="0" applyAlignment="0" applyProtection="0"/>
    <xf numFmtId="0" fontId="14" fillId="0" borderId="0"/>
    <xf numFmtId="187" fontId="135" fillId="0" borderId="0" applyFont="0" applyFill="0" applyBorder="0" applyAlignment="0" applyProtection="0"/>
    <xf numFmtId="43" fontId="14" fillId="0" borderId="0" applyFont="0" applyFill="0" applyBorder="0" applyAlignment="0" applyProtection="0"/>
    <xf numFmtId="188" fontId="1" fillId="0" borderId="0" applyFont="0" applyFill="0" applyBorder="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0" fontId="14" fillId="0" borderId="0"/>
    <xf numFmtId="188" fontId="1" fillId="0" borderId="0" applyFont="0" applyFill="0" applyBorder="0" applyAlignment="0" applyProtection="0"/>
    <xf numFmtId="0" fontId="155" fillId="0" borderId="0">
      <alignment vertical="center"/>
    </xf>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4" fillId="0" borderId="0">
      <protection locked="0"/>
    </xf>
    <xf numFmtId="0" fontId="1" fillId="0" borderId="0"/>
    <xf numFmtId="43" fontId="14" fillId="0" borderId="0" applyFont="0" applyFill="0" applyBorder="0" applyAlignment="0" applyProtection="0"/>
    <xf numFmtId="0" fontId="135" fillId="0" borderId="0"/>
    <xf numFmtId="43" fontId="14" fillId="0" borderId="0" applyFont="0" applyFill="0" applyBorder="0" applyAlignment="0" applyProtection="0"/>
    <xf numFmtId="0" fontId="1" fillId="0" borderId="0"/>
    <xf numFmtId="43" fontId="1" fillId="0" borderId="0" applyFont="0" applyFill="0" applyBorder="0" applyAlignment="0" applyProtection="0"/>
    <xf numFmtId="0" fontId="14" fillId="0" borderId="0"/>
    <xf numFmtId="0" fontId="1" fillId="0" borderId="0"/>
    <xf numFmtId="0" fontId="14" fillId="0" borderId="0"/>
    <xf numFmtId="43" fontId="1" fillId="0" borderId="0" applyFont="0" applyFill="0" applyBorder="0" applyAlignment="0" applyProtection="0"/>
    <xf numFmtId="9" fontId="1" fillId="0" borderId="0" applyFont="0" applyFill="0" applyBorder="0" applyAlignment="0" applyProtection="0"/>
    <xf numFmtId="0" fontId="155" fillId="0" borderId="0"/>
    <xf numFmtId="0" fontId="192" fillId="0" borderId="0" applyNumberFormat="0" applyFill="0" applyBorder="0" applyAlignment="0" applyProtection="0"/>
    <xf numFmtId="0" fontId="155" fillId="0" borderId="0"/>
    <xf numFmtId="0" fontId="135" fillId="0" borderId="0"/>
    <xf numFmtId="187" fontId="135" fillId="0" borderId="0" applyFont="0" applyFill="0" applyBorder="0" applyAlignment="0" applyProtection="0"/>
    <xf numFmtId="0" fontId="1" fillId="0" borderId="0"/>
    <xf numFmtId="187" fontId="1" fillId="0" borderId="0" applyFont="0" applyFill="0" applyBorder="0" applyAlignment="0" applyProtection="0"/>
    <xf numFmtId="9" fontId="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lignment horizontal="justify" vertical="top" wrapText="1"/>
    </xf>
    <xf numFmtId="0" fontId="195" fillId="0" borderId="0"/>
    <xf numFmtId="0" fontId="135" fillId="0" borderId="0"/>
    <xf numFmtId="9" fontId="135" fillId="0" borderId="0" applyFont="0" applyFill="0" applyBorder="0" applyAlignment="0" applyProtection="0"/>
    <xf numFmtId="187" fontId="14" fillId="0" borderId="0" applyFont="0" applyFill="0" applyBorder="0" applyAlignment="0" applyProtection="0"/>
    <xf numFmtId="0" fontId="1" fillId="0" borderId="0"/>
    <xf numFmtId="0" fontId="135" fillId="0" borderId="0"/>
    <xf numFmtId="0" fontId="1" fillId="0" borderId="0"/>
    <xf numFmtId="0" fontId="135" fillId="0" borderId="0"/>
    <xf numFmtId="0" fontId="1" fillId="0" borderId="0"/>
    <xf numFmtId="0" fontId="135" fillId="0" borderId="0"/>
    <xf numFmtId="9" fontId="14" fillId="0" borderId="0" applyFont="0" applyFill="0" applyBorder="0" applyAlignment="0" applyProtection="0"/>
    <xf numFmtId="9" fontId="1" fillId="0" borderId="0" applyFont="0" applyFill="0" applyBorder="0" applyAlignment="0" applyProtection="0"/>
    <xf numFmtId="0" fontId="14" fillId="0" borderId="0"/>
    <xf numFmtId="0" fontId="1" fillId="0" borderId="0"/>
    <xf numFmtId="0" fontId="1" fillId="0" borderId="0"/>
    <xf numFmtId="0" fontId="1" fillId="0" borderId="0"/>
    <xf numFmtId="0" fontId="135" fillId="0" borderId="0"/>
    <xf numFmtId="0" fontId="1" fillId="0" borderId="0"/>
    <xf numFmtId="43" fontId="1" fillId="0" borderId="0" applyFont="0" applyFill="0" applyBorder="0" applyAlignment="0" applyProtection="0"/>
    <xf numFmtId="0" fontId="194" fillId="0" borderId="0"/>
    <xf numFmtId="9" fontId="1" fillId="0" borderId="0" applyFont="0" applyFill="0" applyBorder="0" applyAlignment="0" applyProtection="0"/>
    <xf numFmtId="0" fontId="1" fillId="0" borderId="0"/>
    <xf numFmtId="0" fontId="14" fillId="0" borderId="0"/>
    <xf numFmtId="199" fontId="135" fillId="0" borderId="0" applyFont="0" applyFill="0" applyBorder="0" applyAlignment="0" applyProtection="0"/>
    <xf numFmtId="0" fontId="135" fillId="0" borderId="0"/>
  </cellStyleXfs>
  <cellXfs count="2130">
    <xf numFmtId="0" fontId="0" fillId="0" borderId="0" xfId="0"/>
    <xf numFmtId="17" fontId="0" fillId="0" borderId="0" xfId="0" applyNumberFormat="1"/>
    <xf numFmtId="0" fontId="5"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xf>
    <xf numFmtId="0" fontId="2" fillId="0" borderId="0" xfId="0" applyFont="1" applyAlignment="1">
      <alignment horizontal="left" indent="1"/>
    </xf>
    <xf numFmtId="0" fontId="11" fillId="0" borderId="0" xfId="0" applyFont="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applyAlignment="1">
      <alignment horizontal="center" vertical="center" wrapText="1"/>
    </xf>
    <xf numFmtId="0" fontId="2" fillId="0" borderId="0" xfId="0" applyFont="1"/>
    <xf numFmtId="0" fontId="4" fillId="0" borderId="0" xfId="0" applyFont="1"/>
    <xf numFmtId="10" fontId="0" fillId="0" borderId="0" xfId="2" applyNumberFormat="1" applyFont="1" applyFill="1" applyBorder="1" applyAlignment="1">
      <alignment horizontal="center"/>
    </xf>
    <xf numFmtId="37" fontId="0" fillId="0" borderId="0" xfId="0" applyNumberFormat="1"/>
    <xf numFmtId="0" fontId="6" fillId="0" borderId="5" xfId="0" applyFont="1" applyBorder="1"/>
    <xf numFmtId="0" fontId="12" fillId="0" borderId="7" xfId="0" applyFont="1" applyBorder="1" applyAlignment="1">
      <alignment horizontal="center"/>
    </xf>
    <xf numFmtId="0" fontId="6" fillId="0" borderId="18" xfId="0" applyFont="1" applyBorder="1" applyAlignment="1">
      <alignment horizontal="center"/>
    </xf>
    <xf numFmtId="0" fontId="6" fillId="0" borderId="1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170" fontId="7" fillId="0" borderId="0" xfId="0" applyNumberFormat="1" applyFont="1"/>
    <xf numFmtId="0" fontId="7" fillId="0" borderId="0" xfId="0" applyFont="1" applyAlignment="1">
      <alignment horizontal="center"/>
    </xf>
    <xf numFmtId="166" fontId="7" fillId="0" borderId="0" xfId="2" applyNumberFormat="1" applyFont="1" applyAlignment="1">
      <alignment horizontal="center"/>
    </xf>
    <xf numFmtId="170" fontId="9" fillId="0" borderId="0" xfId="0" applyNumberFormat="1" applyFont="1"/>
    <xf numFmtId="0" fontId="7" fillId="0" borderId="0" xfId="0" applyFont="1"/>
    <xf numFmtId="0" fontId="6" fillId="4" borderId="12" xfId="0" applyFont="1" applyFill="1" applyBorder="1" applyAlignment="1">
      <alignment horizontal="center"/>
    </xf>
    <xf numFmtId="170" fontId="7" fillId="4" borderId="0" xfId="0" applyNumberFormat="1" applyFont="1" applyFill="1"/>
    <xf numFmtId="17" fontId="0" fillId="4" borderId="16" xfId="0" applyNumberFormat="1" applyFill="1" applyBorder="1"/>
    <xf numFmtId="17" fontId="0" fillId="4" borderId="17" xfId="0" applyNumberFormat="1" applyFill="1" applyBorder="1"/>
    <xf numFmtId="0" fontId="2" fillId="0" borderId="46" xfId="0" applyFont="1" applyBorder="1" applyAlignment="1">
      <alignment horizontal="center"/>
    </xf>
    <xf numFmtId="0" fontId="0" fillId="5" borderId="0" xfId="0" applyFill="1" applyAlignment="1">
      <alignment vertical="center"/>
    </xf>
    <xf numFmtId="0" fontId="0" fillId="0" borderId="0" xfId="0" applyAlignment="1">
      <alignment horizontal="center" vertical="center"/>
    </xf>
    <xf numFmtId="0" fontId="0" fillId="6" borderId="0" xfId="0" applyFill="1" applyAlignment="1">
      <alignment vertical="center"/>
    </xf>
    <xf numFmtId="170" fontId="0" fillId="0" borderId="0" xfId="0" applyNumberFormat="1"/>
    <xf numFmtId="168" fontId="0" fillId="0" borderId="0" xfId="0" applyNumberFormat="1"/>
    <xf numFmtId="168" fontId="6" fillId="0" borderId="5" xfId="0" applyNumberFormat="1" applyFont="1" applyBorder="1"/>
    <xf numFmtId="168" fontId="6" fillId="0" borderId="18" xfId="0" applyNumberFormat="1" applyFont="1" applyBorder="1" applyAlignment="1">
      <alignment horizontal="center"/>
    </xf>
    <xf numFmtId="168" fontId="7" fillId="0" borderId="0" xfId="0" applyNumberFormat="1" applyFont="1"/>
    <xf numFmtId="165" fontId="0" fillId="4" borderId="0" xfId="1" applyNumberFormat="1" applyFont="1" applyFill="1"/>
    <xf numFmtId="0" fontId="20" fillId="16" borderId="66" xfId="0" applyFont="1" applyFill="1" applyBorder="1" applyAlignment="1">
      <alignment horizontal="center" vertical="center" wrapText="1"/>
    </xf>
    <xf numFmtId="0" fontId="27" fillId="0" borderId="0" xfId="0" applyFont="1" applyAlignment="1">
      <alignment vertical="center"/>
    </xf>
    <xf numFmtId="0" fontId="28" fillId="14" borderId="71" xfId="0" applyFont="1" applyFill="1" applyBorder="1" applyAlignment="1">
      <alignment horizontal="left" vertical="center"/>
    </xf>
    <xf numFmtId="0" fontId="0" fillId="0" borderId="0" xfId="0" applyAlignment="1">
      <alignment wrapText="1"/>
    </xf>
    <xf numFmtId="0" fontId="20" fillId="16" borderId="68" xfId="0" applyFont="1" applyFill="1" applyBorder="1" applyAlignment="1">
      <alignment horizontal="center" vertical="center" wrapText="1"/>
    </xf>
    <xf numFmtId="0" fontId="20" fillId="14" borderId="72" xfId="0" applyFont="1" applyFill="1" applyBorder="1" applyAlignment="1">
      <alignment horizontal="center" vertical="center" wrapText="1"/>
    </xf>
    <xf numFmtId="0" fontId="20" fillId="14" borderId="73" xfId="0" applyFont="1" applyFill="1" applyBorder="1" applyAlignment="1">
      <alignment horizontal="center" vertical="center" wrapText="1"/>
    </xf>
    <xf numFmtId="0" fontId="41" fillId="0" borderId="0" xfId="0" applyFont="1"/>
    <xf numFmtId="0" fontId="41" fillId="0" borderId="0" xfId="0" applyFont="1" applyAlignment="1">
      <alignment horizontal="left" vertical="top"/>
    </xf>
    <xf numFmtId="0" fontId="42" fillId="0" borderId="0" xfId="0" applyFont="1" applyAlignment="1">
      <alignment horizontal="left" vertical="top" wrapText="1"/>
    </xf>
    <xf numFmtId="0" fontId="42" fillId="0" borderId="0" xfId="0" applyFont="1" applyAlignment="1">
      <alignment horizontal="left" vertical="top"/>
    </xf>
    <xf numFmtId="0" fontId="43" fillId="0" borderId="0" xfId="0" applyFont="1" applyAlignment="1">
      <alignment vertical="center"/>
    </xf>
    <xf numFmtId="0" fontId="44" fillId="0" borderId="0" xfId="0" applyFont="1" applyAlignment="1">
      <alignment vertical="center"/>
    </xf>
    <xf numFmtId="0" fontId="45" fillId="0" borderId="0" xfId="0" applyFont="1" applyAlignment="1">
      <alignment horizontal="center" vertical="center"/>
    </xf>
    <xf numFmtId="0" fontId="46" fillId="0" borderId="0" xfId="0" applyFont="1" applyAlignment="1">
      <alignment vertical="center"/>
    </xf>
    <xf numFmtId="0" fontId="43" fillId="0" borderId="0" xfId="0" applyFont="1" applyAlignment="1">
      <alignment horizontal="center" vertical="center"/>
    </xf>
    <xf numFmtId="0" fontId="44" fillId="0" borderId="0" xfId="0" applyFont="1"/>
    <xf numFmtId="0" fontId="22" fillId="18" borderId="0" xfId="0" applyFont="1" applyFill="1" applyAlignment="1">
      <alignment horizontal="center" vertical="center"/>
    </xf>
    <xf numFmtId="15" fontId="22" fillId="18" borderId="0" xfId="0" applyNumberFormat="1" applyFont="1" applyFill="1" applyAlignment="1">
      <alignment horizontal="center" vertical="center"/>
    </xf>
    <xf numFmtId="0" fontId="26" fillId="16" borderId="29" xfId="0" applyFont="1" applyFill="1" applyBorder="1" applyAlignment="1">
      <alignment horizontal="center" vertical="center"/>
    </xf>
    <xf numFmtId="0" fontId="20" fillId="16" borderId="29" xfId="0" applyFont="1" applyFill="1" applyBorder="1" applyAlignment="1">
      <alignment horizontal="right" vertical="center"/>
    </xf>
    <xf numFmtId="0" fontId="51" fillId="0" borderId="26" xfId="0" applyFont="1" applyBorder="1" applyAlignment="1">
      <alignment horizontal="center" vertical="center"/>
    </xf>
    <xf numFmtId="0" fontId="20" fillId="16" borderId="117" xfId="0" applyFont="1" applyFill="1" applyBorder="1" applyAlignment="1">
      <alignment horizontal="right" vertical="center"/>
    </xf>
    <xf numFmtId="0" fontId="51" fillId="0" borderId="53" xfId="0" applyFont="1" applyBorder="1" applyAlignment="1">
      <alignment horizontal="center" vertical="center"/>
    </xf>
    <xf numFmtId="0" fontId="20" fillId="16" borderId="121" xfId="0" applyFont="1" applyFill="1" applyBorder="1" applyAlignment="1">
      <alignment horizontal="right" vertical="center"/>
    </xf>
    <xf numFmtId="0" fontId="51" fillId="0" borderId="122" xfId="0" applyFont="1" applyBorder="1" applyAlignment="1">
      <alignment horizontal="center" vertical="center"/>
    </xf>
    <xf numFmtId="0" fontId="20" fillId="16" borderId="125" xfId="0" applyFont="1" applyFill="1" applyBorder="1" applyAlignment="1">
      <alignment horizontal="center" vertical="center" wrapText="1"/>
    </xf>
    <xf numFmtId="15" fontId="55" fillId="4" borderId="119" xfId="10" applyNumberFormat="1" applyFont="1" applyFill="1" applyAlignment="1" applyProtection="1">
      <alignment horizontal="center" vertical="center"/>
      <protection locked="0"/>
    </xf>
    <xf numFmtId="0" fontId="55" fillId="4" borderId="119" xfId="10" applyFont="1" applyFill="1" applyAlignment="1" applyProtection="1">
      <alignment vertical="center" shrinkToFit="1"/>
      <protection locked="0"/>
    </xf>
    <xf numFmtId="179" fontId="56" fillId="4" borderId="119" xfId="10" applyNumberFormat="1" applyFont="1" applyFill="1" applyAlignment="1" applyProtection="1">
      <alignment horizontal="right" vertical="center"/>
      <protection locked="0"/>
    </xf>
    <xf numFmtId="0" fontId="55" fillId="4" borderId="119" xfId="10" applyFont="1" applyFill="1" applyAlignment="1" applyProtection="1">
      <alignment horizontal="center" vertical="center"/>
      <protection locked="0"/>
    </xf>
    <xf numFmtId="15" fontId="55" fillId="4" borderId="130" xfId="10" applyNumberFormat="1" applyFont="1" applyFill="1" applyBorder="1" applyAlignment="1" applyProtection="1">
      <alignment horizontal="center" vertical="center"/>
      <protection locked="0"/>
    </xf>
    <xf numFmtId="0" fontId="55" fillId="4" borderId="130" xfId="10" applyFont="1" applyFill="1" applyBorder="1" applyAlignment="1" applyProtection="1">
      <alignment vertical="center" shrinkToFit="1"/>
      <protection locked="0"/>
    </xf>
    <xf numFmtId="180" fontId="55" fillId="4" borderId="130" xfId="10" applyNumberFormat="1" applyFont="1" applyFill="1" applyBorder="1" applyAlignment="1" applyProtection="1">
      <alignment horizontal="right" vertical="center"/>
      <protection locked="0"/>
    </xf>
    <xf numFmtId="0" fontId="55" fillId="4" borderId="130" xfId="10" applyFont="1" applyFill="1" applyBorder="1" applyAlignment="1" applyProtection="1">
      <alignment horizontal="center" vertical="center"/>
      <protection locked="0"/>
    </xf>
    <xf numFmtId="0" fontId="57" fillId="23" borderId="131" xfId="9" applyFont="1" applyFill="1" applyBorder="1" applyAlignment="1">
      <alignment horizontal="center" vertical="center"/>
    </xf>
    <xf numFmtId="0" fontId="55" fillId="4" borderId="132" xfId="10" applyFont="1" applyFill="1" applyBorder="1" applyAlignment="1" applyProtection="1">
      <alignment horizontal="center" vertical="center"/>
      <protection locked="0"/>
    </xf>
    <xf numFmtId="179" fontId="56" fillId="4" borderId="133" xfId="10" applyNumberFormat="1" applyFont="1" applyFill="1" applyBorder="1" applyAlignment="1" applyProtection="1">
      <alignment horizontal="right" vertical="center"/>
      <protection locked="0"/>
    </xf>
    <xf numFmtId="0" fontId="55" fillId="4" borderId="134" xfId="10" applyFont="1" applyFill="1" applyBorder="1" applyAlignment="1" applyProtection="1">
      <alignment horizontal="center" vertical="center"/>
      <protection locked="0"/>
    </xf>
    <xf numFmtId="180" fontId="55" fillId="4" borderId="135" xfId="10" applyNumberFormat="1" applyFont="1" applyFill="1" applyBorder="1" applyAlignment="1" applyProtection="1">
      <alignment horizontal="right" vertical="center"/>
      <protection locked="0"/>
    </xf>
    <xf numFmtId="0" fontId="55" fillId="4" borderId="136" xfId="10" applyFont="1" applyFill="1" applyBorder="1" applyAlignment="1" applyProtection="1">
      <alignment horizontal="center" vertical="center"/>
      <protection locked="0"/>
    </xf>
    <xf numFmtId="0" fontId="55" fillId="4" borderId="137" xfId="10" applyFont="1" applyFill="1" applyBorder="1" applyAlignment="1" applyProtection="1">
      <alignment horizontal="center" vertical="center"/>
      <protection locked="0"/>
    </xf>
    <xf numFmtId="15" fontId="55" fillId="4" borderId="136" xfId="10" applyNumberFormat="1" applyFont="1" applyFill="1" applyBorder="1" applyAlignment="1" applyProtection="1">
      <alignment horizontal="center" vertical="center"/>
      <protection locked="0"/>
    </xf>
    <xf numFmtId="179" fontId="56" fillId="4" borderId="133" xfId="10" applyNumberFormat="1" applyFont="1" applyFill="1" applyBorder="1" applyAlignment="1" applyProtection="1">
      <alignment horizontal="center" vertical="center"/>
      <protection locked="0"/>
    </xf>
    <xf numFmtId="0" fontId="55" fillId="4" borderId="132" xfId="10" quotePrefix="1" applyFont="1" applyFill="1" applyBorder="1" applyAlignment="1" applyProtection="1">
      <alignment horizontal="center" vertical="center"/>
      <protection locked="0"/>
    </xf>
    <xf numFmtId="15" fontId="55" fillId="4" borderId="119" xfId="10" quotePrefix="1" applyNumberFormat="1" applyFont="1" applyFill="1" applyAlignment="1" applyProtection="1">
      <alignment horizontal="center" vertical="center"/>
      <protection locked="0"/>
    </xf>
    <xf numFmtId="0" fontId="55" fillId="4" borderId="119" xfId="10" quotePrefix="1" applyFont="1" applyFill="1" applyAlignment="1" applyProtection="1">
      <alignment vertical="center" shrinkToFit="1"/>
      <protection locked="0"/>
    </xf>
    <xf numFmtId="179" fontId="56" fillId="4" borderId="119" xfId="10" quotePrefix="1" applyNumberFormat="1" applyFont="1" applyFill="1" applyAlignment="1" applyProtection="1">
      <alignment horizontal="right" vertical="center"/>
      <protection locked="0"/>
    </xf>
    <xf numFmtId="0" fontId="55" fillId="4" borderId="119" xfId="10" quotePrefix="1" applyFont="1" applyFill="1" applyAlignment="1" applyProtection="1">
      <alignment horizontal="center" vertical="center"/>
      <protection locked="0"/>
    </xf>
    <xf numFmtId="0" fontId="55" fillId="4" borderId="136" xfId="10" quotePrefix="1" applyFont="1" applyFill="1" applyBorder="1" applyAlignment="1" applyProtection="1">
      <alignment horizontal="center" vertical="center"/>
      <protection locked="0"/>
    </xf>
    <xf numFmtId="179" fontId="56" fillId="4" borderId="133" xfId="10" quotePrefix="1" applyNumberFormat="1" applyFont="1" applyFill="1" applyBorder="1" applyAlignment="1" applyProtection="1">
      <alignment horizontal="right" vertical="center"/>
      <protection locked="0"/>
    </xf>
    <xf numFmtId="15" fontId="0" fillId="0" borderId="0" xfId="0" applyNumberFormat="1"/>
    <xf numFmtId="168" fontId="47" fillId="20" borderId="11" xfId="0" applyNumberFormat="1" applyFont="1" applyFill="1" applyBorder="1" applyAlignment="1">
      <alignment horizontal="center" vertical="center" wrapText="1"/>
    </xf>
    <xf numFmtId="0" fontId="0" fillId="0" borderId="11" xfId="0" applyBorder="1" applyAlignment="1">
      <alignment horizontal="center" vertical="center"/>
    </xf>
    <xf numFmtId="1" fontId="58" fillId="20" borderId="11" xfId="0" applyNumberFormat="1" applyFont="1" applyFill="1" applyBorder="1" applyAlignment="1">
      <alignment horizontal="center" vertical="center" wrapText="1"/>
    </xf>
    <xf numFmtId="167" fontId="25" fillId="13" borderId="79" xfId="0" applyNumberFormat="1" applyFont="1" applyFill="1" applyBorder="1" applyAlignment="1">
      <alignment horizontal="center" vertical="center" wrapText="1"/>
    </xf>
    <xf numFmtId="167" fontId="60" fillId="13" borderId="79" xfId="0" applyNumberFormat="1" applyFont="1" applyFill="1" applyBorder="1" applyAlignment="1">
      <alignment horizontal="center" vertical="center" wrapText="1"/>
    </xf>
    <xf numFmtId="0" fontId="25" fillId="13" borderId="79" xfId="0" applyFont="1" applyFill="1" applyBorder="1" applyAlignment="1">
      <alignment horizontal="left" vertical="top" wrapText="1"/>
    </xf>
    <xf numFmtId="0" fontId="24" fillId="13" borderId="153" xfId="0" applyFont="1" applyFill="1" applyBorder="1" applyAlignment="1">
      <alignment horizontal="left" vertical="center" wrapText="1"/>
    </xf>
    <xf numFmtId="1" fontId="24" fillId="13" borderId="153" xfId="0" applyNumberFormat="1" applyFont="1" applyFill="1" applyBorder="1" applyAlignment="1">
      <alignment horizontal="center" vertical="center" wrapText="1"/>
    </xf>
    <xf numFmtId="0" fontId="24" fillId="13" borderId="153" xfId="0" quotePrefix="1" applyFont="1" applyFill="1" applyBorder="1" applyAlignment="1">
      <alignment horizontal="center" vertical="center" wrapText="1"/>
    </xf>
    <xf numFmtId="0" fontId="24" fillId="13" borderId="154" xfId="0" quotePrefix="1" applyFont="1" applyFill="1" applyBorder="1" applyAlignment="1">
      <alignment horizontal="center" vertical="center" wrapText="1"/>
    </xf>
    <xf numFmtId="177" fontId="24" fillId="13" borderId="155" xfId="0" applyNumberFormat="1" applyFont="1" applyFill="1" applyBorder="1" applyAlignment="1">
      <alignment horizontal="center" vertical="center" wrapText="1"/>
    </xf>
    <xf numFmtId="0" fontId="23" fillId="13" borderId="156" xfId="0" quotePrefix="1" applyFont="1" applyFill="1" applyBorder="1" applyAlignment="1">
      <alignment horizontal="center" vertical="center" wrapText="1"/>
    </xf>
    <xf numFmtId="177" fontId="23" fillId="13" borderId="149" xfId="0" applyNumberFormat="1" applyFont="1" applyFill="1" applyBorder="1" applyAlignment="1">
      <alignment horizontal="center" vertical="center" wrapText="1"/>
    </xf>
    <xf numFmtId="0" fontId="0" fillId="0" borderId="218" xfId="0" applyBorder="1"/>
    <xf numFmtId="0" fontId="0" fillId="0" borderId="54" xfId="0" applyBorder="1"/>
    <xf numFmtId="0" fontId="0" fillId="0" borderId="55" xfId="0" applyBorder="1"/>
    <xf numFmtId="0" fontId="0" fillId="0" borderId="60" xfId="0" applyBorder="1"/>
    <xf numFmtId="0" fontId="0" fillId="0" borderId="59" xfId="0" applyBorder="1"/>
    <xf numFmtId="0" fontId="73" fillId="14" borderId="103" xfId="0" applyFont="1" applyFill="1" applyBorder="1" applyAlignment="1">
      <alignment horizontal="center" vertical="center" wrapText="1"/>
    </xf>
    <xf numFmtId="0" fontId="73" fillId="14" borderId="259" xfId="0" applyFont="1" applyFill="1" applyBorder="1" applyAlignment="1">
      <alignment horizontal="center" vertical="center" wrapText="1"/>
    </xf>
    <xf numFmtId="0" fontId="73" fillId="14" borderId="260" xfId="0" applyFont="1" applyFill="1" applyBorder="1" applyAlignment="1">
      <alignment horizontal="center" vertical="center" wrapText="1"/>
    </xf>
    <xf numFmtId="0" fontId="73" fillId="14" borderId="116" xfId="0" applyFont="1" applyFill="1" applyBorder="1" applyAlignment="1">
      <alignment horizontal="center" vertical="center" wrapText="1"/>
    </xf>
    <xf numFmtId="0" fontId="73" fillId="14" borderId="65" xfId="0" applyFont="1" applyFill="1" applyBorder="1" applyAlignment="1">
      <alignment horizontal="center" vertical="center" wrapText="1"/>
    </xf>
    <xf numFmtId="0" fontId="39" fillId="32" borderId="275" xfId="0" applyFont="1" applyFill="1" applyBorder="1" applyAlignment="1">
      <alignment horizontal="center" vertical="center"/>
    </xf>
    <xf numFmtId="165" fontId="39" fillId="32" borderId="276" xfId="0" applyNumberFormat="1" applyFont="1" applyFill="1" applyBorder="1" applyAlignment="1">
      <alignment vertical="center"/>
    </xf>
    <xf numFmtId="0" fontId="61" fillId="27" borderId="316" xfId="0" applyFont="1" applyFill="1" applyBorder="1" applyAlignment="1">
      <alignment horizontal="centerContinuous" vertical="center"/>
    </xf>
    <xf numFmtId="0" fontId="61" fillId="27" borderId="293" xfId="0" applyFont="1" applyFill="1" applyBorder="1" applyAlignment="1">
      <alignment horizontal="centerContinuous" vertical="center"/>
    </xf>
    <xf numFmtId="0" fontId="61" fillId="27" borderId="294" xfId="0" applyFont="1" applyFill="1" applyBorder="1" applyAlignment="1">
      <alignment horizontal="centerContinuous" vertical="center"/>
    </xf>
    <xf numFmtId="0" fontId="61" fillId="0" borderId="317" xfId="0" applyFont="1" applyBorder="1" applyAlignment="1" applyProtection="1">
      <alignment horizontal="center" vertical="center"/>
      <protection locked="0"/>
    </xf>
    <xf numFmtId="0" fontId="61" fillId="0" borderId="296" xfId="0" applyFont="1" applyBorder="1" applyAlignment="1" applyProtection="1">
      <alignment horizontal="center" vertical="center"/>
      <protection locked="0"/>
    </xf>
    <xf numFmtId="0" fontId="61" fillId="0" borderId="297" xfId="0" applyFont="1" applyBorder="1" applyAlignment="1" applyProtection="1">
      <alignment horizontal="center" vertical="center" wrapText="1"/>
      <protection locked="0"/>
    </xf>
    <xf numFmtId="0" fontId="61" fillId="2" borderId="297" xfId="0" applyFont="1" applyFill="1" applyBorder="1" applyAlignment="1">
      <alignment horizontal="center" vertical="center"/>
    </xf>
    <xf numFmtId="38" fontId="61" fillId="0" borderId="296" xfId="0" applyNumberFormat="1" applyFont="1" applyBorder="1" applyAlignment="1" applyProtection="1">
      <alignment horizontal="center" vertical="center"/>
      <protection locked="0"/>
    </xf>
    <xf numFmtId="10" fontId="61" fillId="2" borderId="297" xfId="2" applyNumberFormat="1" applyFont="1" applyFill="1" applyBorder="1" applyAlignment="1">
      <alignment horizontal="center" vertical="center"/>
    </xf>
    <xf numFmtId="38" fontId="61" fillId="0" borderId="317" xfId="0" applyNumberFormat="1" applyFont="1" applyBorder="1" applyAlignment="1">
      <alignment horizontal="center" vertical="center"/>
    </xf>
    <xf numFmtId="38" fontId="61" fillId="2" borderId="296" xfId="0" applyNumberFormat="1" applyFont="1" applyFill="1" applyBorder="1" applyAlignment="1">
      <alignment horizontal="center" vertical="center"/>
    </xf>
    <xf numFmtId="0" fontId="82" fillId="27" borderId="319" xfId="0" applyFont="1" applyFill="1" applyBorder="1" applyAlignment="1">
      <alignment horizontal="centerContinuous" vertical="center"/>
    </xf>
    <xf numFmtId="0" fontId="82" fillId="27" borderId="320" xfId="0" applyFont="1" applyFill="1" applyBorder="1" applyAlignment="1">
      <alignment horizontal="centerContinuous" vertical="center"/>
    </xf>
    <xf numFmtId="0" fontId="81" fillId="27" borderId="339" xfId="0" applyFont="1" applyFill="1" applyBorder="1" applyAlignment="1">
      <alignment horizontal="centerContinuous" vertical="center"/>
    </xf>
    <xf numFmtId="0" fontId="61" fillId="27" borderId="292" xfId="0" applyFont="1" applyFill="1" applyBorder="1" applyAlignment="1">
      <alignment horizontal="centerContinuous" vertical="center"/>
    </xf>
    <xf numFmtId="38" fontId="61" fillId="0" borderId="298" xfId="0" applyNumberFormat="1" applyFont="1" applyBorder="1" applyAlignment="1" applyProtection="1">
      <alignment horizontal="center" vertical="center"/>
      <protection locked="0"/>
    </xf>
    <xf numFmtId="0" fontId="76" fillId="37" borderId="194" xfId="0" applyFont="1" applyFill="1" applyBorder="1" applyAlignment="1">
      <alignment horizontal="centerContinuous" vertical="center"/>
    </xf>
    <xf numFmtId="0" fontId="76" fillId="37" borderId="182" xfId="0" applyFont="1" applyFill="1" applyBorder="1" applyAlignment="1">
      <alignment horizontal="centerContinuous" vertical="center"/>
    </xf>
    <xf numFmtId="0" fontId="76" fillId="37" borderId="168" xfId="0" applyFont="1" applyFill="1" applyBorder="1" applyAlignment="1">
      <alignment horizontal="centerContinuous" vertical="center"/>
    </xf>
    <xf numFmtId="0" fontId="94" fillId="0" borderId="0" xfId="4" applyFont="1"/>
    <xf numFmtId="0" fontId="98" fillId="0" borderId="0" xfId="4" applyFont="1"/>
    <xf numFmtId="166" fontId="94" fillId="0" borderId="0" xfId="4" applyNumberFormat="1" applyFont="1"/>
    <xf numFmtId="10" fontId="94" fillId="0" borderId="0" xfId="4" applyNumberFormat="1" applyFont="1"/>
    <xf numFmtId="166" fontId="94" fillId="0" borderId="0" xfId="5" applyNumberFormat="1" applyFont="1" applyProtection="1"/>
    <xf numFmtId="0" fontId="94" fillId="0" borderId="0" xfId="4" applyFont="1" applyAlignment="1">
      <alignment horizontal="center" vertical="center"/>
    </xf>
    <xf numFmtId="0" fontId="94" fillId="13" borderId="0" xfId="4" applyFont="1" applyFill="1"/>
    <xf numFmtId="0" fontId="94" fillId="0" borderId="0" xfId="4" applyFont="1" applyAlignment="1">
      <alignment vertical="center"/>
    </xf>
    <xf numFmtId="0" fontId="98" fillId="13" borderId="0" xfId="4" applyFont="1" applyFill="1" applyAlignment="1">
      <alignment vertical="center" wrapText="1"/>
    </xf>
    <xf numFmtId="0" fontId="98" fillId="13" borderId="0" xfId="4" applyFont="1" applyFill="1" applyAlignment="1">
      <alignment horizontal="left" vertical="center" wrapText="1"/>
    </xf>
    <xf numFmtId="0" fontId="98" fillId="0" borderId="0" xfId="11" applyFont="1" applyAlignment="1">
      <alignment vertical="center" wrapText="1"/>
    </xf>
    <xf numFmtId="0" fontId="94" fillId="0" borderId="0" xfId="4" applyFont="1" applyAlignment="1">
      <alignment vertical="center" wrapText="1"/>
    </xf>
    <xf numFmtId="0" fontId="98" fillId="0" borderId="0" xfId="11" applyFont="1" applyAlignment="1">
      <alignment horizontal="left" vertical="center" wrapText="1"/>
    </xf>
    <xf numFmtId="0" fontId="0" fillId="0" borderId="343" xfId="0" applyBorder="1"/>
    <xf numFmtId="0" fontId="0" fillId="0" borderId="344" xfId="0" applyBorder="1"/>
    <xf numFmtId="0" fontId="0" fillId="0" borderId="345" xfId="0" applyBorder="1"/>
    <xf numFmtId="0" fontId="103" fillId="0" borderId="0" xfId="0" applyFont="1"/>
    <xf numFmtId="0" fontId="104" fillId="0" borderId="0" xfId="0" applyFont="1"/>
    <xf numFmtId="9" fontId="103" fillId="0" borderId="0" xfId="2" applyFont="1" applyProtection="1"/>
    <xf numFmtId="0" fontId="103" fillId="0" borderId="0" xfId="2" applyNumberFormat="1" applyFont="1" applyProtection="1"/>
    <xf numFmtId="0" fontId="113" fillId="25" borderId="5" xfId="11" applyFont="1" applyFill="1" applyBorder="1" applyAlignment="1">
      <alignment horizontal="center" vertical="center"/>
    </xf>
    <xf numFmtId="0" fontId="113" fillId="25" borderId="371" xfId="11" applyFont="1" applyFill="1" applyBorder="1" applyAlignment="1">
      <alignment horizontal="center" vertical="center" wrapText="1"/>
    </xf>
    <xf numFmtId="0" fontId="113" fillId="25" borderId="372" xfId="11" applyFont="1" applyFill="1" applyBorder="1" applyAlignment="1">
      <alignment horizontal="center" vertical="center" wrapText="1"/>
    </xf>
    <xf numFmtId="0" fontId="107" fillId="2" borderId="0" xfId="0" applyFont="1" applyFill="1" applyAlignment="1">
      <alignment vertical="center"/>
    </xf>
    <xf numFmtId="0" fontId="114" fillId="25" borderId="5" xfId="11" applyFont="1" applyFill="1" applyBorder="1" applyAlignment="1">
      <alignment horizontal="center" vertical="center"/>
    </xf>
    <xf numFmtId="0" fontId="115" fillId="0" borderId="0" xfId="0" applyFont="1" applyAlignment="1">
      <alignment vertical="center"/>
    </xf>
    <xf numFmtId="0" fontId="119" fillId="2" borderId="0" xfId="0" applyFont="1" applyFill="1" applyAlignment="1">
      <alignment vertical="center"/>
    </xf>
    <xf numFmtId="0" fontId="115" fillId="39" borderId="0" xfId="0" applyFont="1" applyFill="1" applyAlignment="1">
      <alignment horizontal="center" vertical="center" wrapText="1"/>
    </xf>
    <xf numFmtId="0" fontId="104" fillId="0" borderId="0" xfId="11" applyFont="1" applyAlignment="1">
      <alignment vertical="center" wrapText="1"/>
    </xf>
    <xf numFmtId="1" fontId="103" fillId="0" borderId="0" xfId="0" applyNumberFormat="1" applyFont="1"/>
    <xf numFmtId="0" fontId="103" fillId="13" borderId="0" xfId="0" applyFont="1" applyFill="1"/>
    <xf numFmtId="0" fontId="103" fillId="0" borderId="0" xfId="0" applyFont="1" applyAlignment="1">
      <alignment horizontal="center" vertical="center"/>
    </xf>
    <xf numFmtId="0" fontId="104" fillId="0" borderId="0" xfId="11" applyFont="1" applyAlignment="1">
      <alignment horizontal="center" vertical="center" wrapText="1"/>
    </xf>
    <xf numFmtId="0" fontId="103" fillId="0" borderId="0" xfId="0" applyFont="1" applyAlignment="1">
      <alignment vertical="center"/>
    </xf>
    <xf numFmtId="0" fontId="103" fillId="0" borderId="0" xfId="0" applyFont="1" applyAlignment="1">
      <alignment vertical="center" wrapText="1"/>
    </xf>
    <xf numFmtId="0" fontId="103" fillId="0" borderId="80" xfId="0" applyFont="1" applyBorder="1" applyAlignment="1">
      <alignment horizontal="center" vertical="center"/>
    </xf>
    <xf numFmtId="10" fontId="103" fillId="0" borderId="80" xfId="0" applyNumberFormat="1" applyFont="1" applyBorder="1" applyAlignment="1">
      <alignment horizontal="center" vertical="center"/>
    </xf>
    <xf numFmtId="0" fontId="104" fillId="0" borderId="0" xfId="11" applyFont="1" applyAlignment="1">
      <alignment vertical="top" wrapText="1"/>
    </xf>
    <xf numFmtId="0" fontId="103" fillId="0" borderId="381" xfId="0" applyFont="1" applyBorder="1" applyAlignment="1">
      <alignment horizontal="center" vertical="center"/>
    </xf>
    <xf numFmtId="9" fontId="103" fillId="0" borderId="381" xfId="2" applyFont="1" applyFill="1" applyBorder="1" applyAlignment="1" applyProtection="1">
      <alignment horizontal="center" vertical="center"/>
    </xf>
    <xf numFmtId="0" fontId="103" fillId="0" borderId="0" xfId="0" applyFont="1" applyAlignment="1">
      <alignment horizontal="right" vertical="center"/>
    </xf>
    <xf numFmtId="2" fontId="103" fillId="0" borderId="0" xfId="0" applyNumberFormat="1" applyFont="1" applyAlignment="1">
      <alignment vertical="center"/>
    </xf>
    <xf numFmtId="0" fontId="122" fillId="0" borderId="0" xfId="11" applyFont="1" applyAlignment="1">
      <alignment horizontal="center" vertical="center" wrapText="1"/>
    </xf>
    <xf numFmtId="0" fontId="123" fillId="0" borderId="0" xfId="11" applyFont="1" applyAlignment="1">
      <alignment horizontal="center" vertical="center" wrapText="1"/>
    </xf>
    <xf numFmtId="2" fontId="103" fillId="2" borderId="0" xfId="0" applyNumberFormat="1" applyFont="1" applyFill="1" applyAlignment="1">
      <alignment vertical="center"/>
    </xf>
    <xf numFmtId="184" fontId="103" fillId="0" borderId="0" xfId="0" applyNumberFormat="1" applyFont="1"/>
    <xf numFmtId="0" fontId="104" fillId="0" borderId="0" xfId="11" applyFont="1" applyAlignment="1">
      <alignment horizontal="left" vertical="center" wrapText="1"/>
    </xf>
    <xf numFmtId="0" fontId="116" fillId="2" borderId="377" xfId="11" applyFont="1" applyFill="1" applyBorder="1" applyAlignment="1">
      <alignment horizontal="center" vertical="center"/>
    </xf>
    <xf numFmtId="0" fontId="124" fillId="2" borderId="0" xfId="11" applyFont="1" applyFill="1" applyAlignment="1">
      <alignment horizontal="center"/>
    </xf>
    <xf numFmtId="0" fontId="107" fillId="2" borderId="0" xfId="0" applyFont="1" applyFill="1"/>
    <xf numFmtId="0" fontId="124" fillId="0" borderId="0" xfId="11" applyFont="1" applyAlignment="1" applyProtection="1">
      <alignment horizontal="center" vertical="center"/>
      <protection locked="0"/>
    </xf>
    <xf numFmtId="0" fontId="107" fillId="2" borderId="0" xfId="0" applyFont="1" applyFill="1" applyAlignment="1">
      <alignment horizontal="center"/>
    </xf>
    <xf numFmtId="0" fontId="125" fillId="2" borderId="0" xfId="0" applyFont="1" applyFill="1" applyAlignment="1">
      <alignment vertical="center" wrapText="1"/>
    </xf>
    <xf numFmtId="0" fontId="113" fillId="2" borderId="0" xfId="0" applyFont="1" applyFill="1" applyAlignment="1">
      <alignment vertical="center" wrapText="1"/>
    </xf>
    <xf numFmtId="0" fontId="125" fillId="2" borderId="0" xfId="0" applyFont="1" applyFill="1" applyAlignment="1">
      <alignment horizontal="right" vertical="center" wrapText="1"/>
    </xf>
    <xf numFmtId="0" fontId="113" fillId="2" borderId="0" xfId="0" applyFont="1" applyFill="1" applyAlignment="1">
      <alignment horizontal="left" vertical="center" wrapText="1"/>
    </xf>
    <xf numFmtId="0" fontId="128" fillId="0" borderId="72" xfId="0" applyFont="1" applyBorder="1" applyAlignment="1">
      <alignment vertical="center" wrapText="1"/>
    </xf>
    <xf numFmtId="0" fontId="129" fillId="0" borderId="72" xfId="0" applyFont="1" applyBorder="1" applyAlignment="1">
      <alignment vertical="center" wrapText="1"/>
    </xf>
    <xf numFmtId="0" fontId="129" fillId="0" borderId="72" xfId="0" applyFont="1" applyBorder="1" applyAlignment="1">
      <alignment vertical="center"/>
    </xf>
    <xf numFmtId="0" fontId="128" fillId="0" borderId="0" xfId="0" applyFont="1" applyAlignment="1">
      <alignment vertical="center" wrapText="1"/>
    </xf>
    <xf numFmtId="0" fontId="130" fillId="0" borderId="0" xfId="0" applyFont="1" applyAlignment="1">
      <alignment vertical="top" wrapText="1"/>
    </xf>
    <xf numFmtId="0" fontId="103" fillId="0" borderId="0" xfId="0" applyFont="1" applyAlignment="1">
      <alignment vertical="top" wrapText="1"/>
    </xf>
    <xf numFmtId="0" fontId="131" fillId="0" borderId="0" xfId="0" applyFont="1" applyAlignment="1">
      <alignment vertical="center" wrapText="1"/>
    </xf>
    <xf numFmtId="166" fontId="132" fillId="40" borderId="266" xfId="2" applyNumberFormat="1" applyFont="1" applyFill="1" applyBorder="1" applyAlignment="1" applyProtection="1">
      <alignment horizontal="center" vertical="center"/>
    </xf>
    <xf numFmtId="165" fontId="2" fillId="40" borderId="263" xfId="1" applyNumberFormat="1" applyFont="1" applyFill="1" applyBorder="1" applyAlignment="1" applyProtection="1">
      <alignment vertical="center"/>
    </xf>
    <xf numFmtId="15" fontId="0" fillId="0" borderId="0" xfId="0" applyNumberFormat="1" applyAlignment="1">
      <alignment horizontal="center"/>
    </xf>
    <xf numFmtId="0" fontId="35" fillId="14" borderId="218" xfId="0" applyFont="1" applyFill="1" applyBorder="1" applyAlignment="1">
      <alignment horizontal="center" vertical="center" wrapText="1"/>
    </xf>
    <xf numFmtId="0" fontId="35" fillId="14" borderId="400" xfId="0" applyFont="1" applyFill="1" applyBorder="1" applyAlignment="1">
      <alignment horizontal="center" vertical="center" wrapText="1"/>
    </xf>
    <xf numFmtId="0" fontId="0" fillId="0" borderId="5" xfId="0" applyBorder="1" applyAlignment="1">
      <alignment horizontal="center" vertical="center"/>
    </xf>
    <xf numFmtId="0" fontId="61" fillId="27" borderId="406" xfId="0" quotePrefix="1" applyFont="1" applyFill="1" applyBorder="1" applyAlignment="1">
      <alignment horizontal="center" vertical="center" wrapText="1"/>
    </xf>
    <xf numFmtId="0" fontId="61" fillId="27" borderId="407" xfId="0" quotePrefix="1" applyFont="1" applyFill="1" applyBorder="1" applyAlignment="1">
      <alignment horizontal="center" vertical="center" wrapText="1"/>
    </xf>
    <xf numFmtId="0" fontId="61" fillId="27" borderId="408" xfId="0" quotePrefix="1" applyFont="1" applyFill="1" applyBorder="1" applyAlignment="1">
      <alignment horizontal="center" vertical="center" wrapText="1"/>
    </xf>
    <xf numFmtId="0" fontId="61" fillId="27" borderId="407" xfId="0" quotePrefix="1" applyFont="1" applyFill="1" applyBorder="1" applyAlignment="1">
      <alignment vertical="center" wrapText="1"/>
    </xf>
    <xf numFmtId="0" fontId="2" fillId="0" borderId="218" xfId="0" applyFont="1" applyBorder="1"/>
    <xf numFmtId="0" fontId="2" fillId="0" borderId="54" xfId="0" applyFont="1" applyBorder="1"/>
    <xf numFmtId="0" fontId="2" fillId="0" borderId="55" xfId="0" applyFont="1" applyBorder="1"/>
    <xf numFmtId="0" fontId="0" fillId="20" borderId="377" xfId="0" applyFill="1" applyBorder="1" applyAlignment="1">
      <alignment horizontal="center" vertical="center"/>
    </xf>
    <xf numFmtId="0" fontId="0" fillId="0" borderId="18" xfId="0" applyBorder="1" applyAlignment="1">
      <alignment horizontal="center" vertical="center"/>
    </xf>
    <xf numFmtId="0" fontId="48" fillId="16" borderId="60" xfId="0" applyFont="1" applyFill="1" applyBorder="1" applyAlignment="1">
      <alignment wrapText="1"/>
    </xf>
    <xf numFmtId="0" fontId="48" fillId="16" borderId="0" xfId="0" applyFont="1" applyFill="1" applyAlignment="1">
      <alignment wrapText="1"/>
    </xf>
    <xf numFmtId="0" fontId="48" fillId="16" borderId="59" xfId="0" applyFont="1" applyFill="1" applyBorder="1" applyAlignment="1">
      <alignment wrapText="1"/>
    </xf>
    <xf numFmtId="15" fontId="0" fillId="0" borderId="0" xfId="0" applyNumberFormat="1" applyAlignment="1">
      <alignment wrapText="1"/>
    </xf>
    <xf numFmtId="0" fontId="0" fillId="41" borderId="0" xfId="0" applyFill="1" applyAlignment="1">
      <alignment wrapText="1"/>
    </xf>
    <xf numFmtId="186" fontId="0" fillId="0" borderId="343" xfId="0" applyNumberFormat="1" applyBorder="1" applyAlignment="1">
      <alignment wrapText="1"/>
    </xf>
    <xf numFmtId="186" fontId="0" fillId="0" borderId="344" xfId="0" applyNumberFormat="1" applyBorder="1" applyAlignment="1">
      <alignment wrapText="1"/>
    </xf>
    <xf numFmtId="185" fontId="0" fillId="0" borderId="344" xfId="0" applyNumberFormat="1" applyBorder="1" applyAlignment="1">
      <alignment wrapText="1"/>
    </xf>
    <xf numFmtId="185" fontId="0" fillId="0" borderId="345" xfId="0" applyNumberFormat="1" applyBorder="1" applyAlignment="1">
      <alignment wrapText="1"/>
    </xf>
    <xf numFmtId="37" fontId="0" fillId="0" borderId="343" xfId="0" applyNumberFormat="1" applyBorder="1" applyAlignment="1">
      <alignment wrapText="1"/>
    </xf>
    <xf numFmtId="37" fontId="0" fillId="0" borderId="344" xfId="0" applyNumberFormat="1" applyBorder="1" applyAlignment="1">
      <alignment wrapText="1"/>
    </xf>
    <xf numFmtId="38" fontId="0" fillId="0" borderId="344" xfId="0" applyNumberFormat="1" applyBorder="1" applyAlignment="1">
      <alignment wrapText="1"/>
    </xf>
    <xf numFmtId="38" fontId="0" fillId="0" borderId="345" xfId="0" applyNumberFormat="1" applyBorder="1" applyAlignment="1">
      <alignment wrapText="1"/>
    </xf>
    <xf numFmtId="10" fontId="0" fillId="0" borderId="343" xfId="0" applyNumberFormat="1" applyBorder="1" applyAlignment="1">
      <alignment wrapText="1"/>
    </xf>
    <xf numFmtId="10" fontId="0" fillId="0" borderId="344" xfId="0" applyNumberFormat="1" applyBorder="1" applyAlignment="1">
      <alignment wrapText="1"/>
    </xf>
    <xf numFmtId="0" fontId="0" fillId="0" borderId="344" xfId="0" applyBorder="1" applyAlignment="1">
      <alignment wrapText="1"/>
    </xf>
    <xf numFmtId="10" fontId="0" fillId="0" borderId="345" xfId="0" applyNumberFormat="1" applyBorder="1" applyAlignment="1">
      <alignment wrapText="1"/>
    </xf>
    <xf numFmtId="0" fontId="0" fillId="0" borderId="343" xfId="0" applyBorder="1" applyAlignment="1">
      <alignment wrapText="1"/>
    </xf>
    <xf numFmtId="0" fontId="0" fillId="0" borderId="345" xfId="0" applyBorder="1" applyAlignment="1">
      <alignment wrapText="1"/>
    </xf>
    <xf numFmtId="15" fontId="0" fillId="0" borderId="343" xfId="0" applyNumberFormat="1" applyBorder="1" applyAlignment="1">
      <alignment wrapText="1"/>
    </xf>
    <xf numFmtId="15" fontId="0" fillId="0" borderId="344" xfId="0" applyNumberFormat="1" applyBorder="1" applyAlignment="1">
      <alignment wrapText="1"/>
    </xf>
    <xf numFmtId="37" fontId="71" fillId="0" borderId="344" xfId="0" applyNumberFormat="1" applyFont="1" applyBorder="1" applyAlignment="1">
      <alignment wrapText="1"/>
    </xf>
    <xf numFmtId="15" fontId="71" fillId="0" borderId="344" xfId="0" applyNumberFormat="1" applyFont="1" applyBorder="1" applyAlignment="1">
      <alignment wrapText="1"/>
    </xf>
    <xf numFmtId="37" fontId="71" fillId="0" borderId="345" xfId="0" applyNumberFormat="1" applyFont="1" applyBorder="1" applyAlignment="1">
      <alignment wrapText="1"/>
    </xf>
    <xf numFmtId="1" fontId="0" fillId="0" borderId="343" xfId="0" applyNumberFormat="1" applyBorder="1" applyAlignment="1">
      <alignment wrapText="1"/>
    </xf>
    <xf numFmtId="1" fontId="0" fillId="0" borderId="344" xfId="0" applyNumberFormat="1" applyBorder="1" applyAlignment="1">
      <alignment wrapText="1"/>
    </xf>
    <xf numFmtId="38" fontId="0" fillId="0" borderId="343" xfId="0" applyNumberFormat="1" applyBorder="1" applyAlignment="1">
      <alignment wrapText="1"/>
    </xf>
    <xf numFmtId="9" fontId="0" fillId="0" borderId="344" xfId="2" applyFont="1" applyBorder="1" applyAlignment="1">
      <alignment wrapText="1"/>
    </xf>
    <xf numFmtId="0" fontId="61" fillId="29" borderId="224" xfId="0" applyFont="1" applyFill="1" applyBorder="1" applyAlignment="1">
      <alignment horizontal="center" vertical="center" wrapText="1"/>
    </xf>
    <xf numFmtId="0" fontId="61" fillId="29" borderId="225" xfId="0" applyFont="1" applyFill="1" applyBorder="1" applyAlignment="1">
      <alignment horizontal="center" vertical="center" wrapText="1"/>
    </xf>
    <xf numFmtId="0" fontId="61" fillId="29" borderId="242" xfId="0" applyFont="1" applyFill="1" applyBorder="1" applyAlignment="1">
      <alignment horizontal="center" vertical="center" wrapText="1"/>
    </xf>
    <xf numFmtId="0" fontId="89" fillId="30" borderId="229" xfId="0" applyFont="1" applyFill="1" applyBorder="1" applyAlignment="1">
      <alignment horizontal="center" vertical="center" wrapText="1"/>
    </xf>
    <xf numFmtId="0" fontId="89" fillId="2" borderId="232" xfId="0" applyFont="1" applyFill="1" applyBorder="1" applyAlignment="1">
      <alignment horizontal="center" vertical="center" wrapText="1"/>
    </xf>
    <xf numFmtId="0" fontId="89" fillId="30" borderId="232" xfId="0" applyFont="1" applyFill="1" applyBorder="1" applyAlignment="1">
      <alignment horizontal="center" vertical="center" wrapText="1"/>
    </xf>
    <xf numFmtId="0" fontId="89" fillId="2" borderId="244" xfId="0" applyFont="1" applyFill="1" applyBorder="1" applyAlignment="1">
      <alignment horizontal="center" vertical="center" wrapText="1"/>
    </xf>
    <xf numFmtId="0" fontId="89" fillId="30" borderId="230" xfId="0" applyFont="1" applyFill="1" applyBorder="1" applyAlignment="1">
      <alignment horizontal="center" vertical="center" wrapText="1"/>
    </xf>
    <xf numFmtId="0" fontId="89" fillId="2" borderId="233" xfId="0" applyFont="1" applyFill="1" applyBorder="1" applyAlignment="1">
      <alignment horizontal="center" vertical="center" wrapText="1"/>
    </xf>
    <xf numFmtId="0" fontId="89" fillId="30" borderId="233" xfId="0" applyFont="1" applyFill="1" applyBorder="1" applyAlignment="1">
      <alignment horizontal="center" vertical="center" wrapText="1"/>
    </xf>
    <xf numFmtId="0" fontId="89" fillId="2" borderId="245" xfId="0" applyFont="1" applyFill="1" applyBorder="1" applyAlignment="1">
      <alignment horizontal="center" vertical="center" wrapText="1"/>
    </xf>
    <xf numFmtId="0" fontId="61" fillId="29" borderId="179" xfId="0" applyFont="1" applyFill="1" applyBorder="1" applyAlignment="1">
      <alignment horizontal="center" vertical="center" wrapText="1"/>
    </xf>
    <xf numFmtId="0" fontId="61" fillId="29" borderId="146" xfId="0" applyFont="1" applyFill="1" applyBorder="1" applyAlignment="1">
      <alignment horizontal="center" vertical="center" wrapText="1"/>
    </xf>
    <xf numFmtId="0" fontId="61" fillId="29" borderId="252" xfId="0" applyFont="1" applyFill="1" applyBorder="1" applyAlignment="1">
      <alignment horizontal="center" vertical="center" wrapText="1"/>
    </xf>
    <xf numFmtId="0" fontId="61" fillId="29" borderId="235" xfId="0" applyFont="1" applyFill="1" applyBorder="1" applyAlignment="1">
      <alignment horizontal="center" vertical="center" wrapText="1"/>
    </xf>
    <xf numFmtId="0" fontId="61" fillId="29" borderId="254" xfId="0" applyFont="1" applyFill="1" applyBorder="1" applyAlignment="1">
      <alignment horizontal="center" vertical="center" wrapText="1"/>
    </xf>
    <xf numFmtId="0" fontId="133" fillId="28" borderId="316" xfId="0" applyFont="1" applyFill="1" applyBorder="1" applyAlignment="1">
      <alignment horizontal="center" vertical="center" wrapText="1"/>
    </xf>
    <xf numFmtId="0" fontId="133" fillId="28" borderId="293" xfId="0" applyFont="1" applyFill="1" applyBorder="1" applyAlignment="1">
      <alignment horizontal="center" vertical="center" wrapText="1"/>
    </xf>
    <xf numFmtId="0" fontId="133" fillId="28" borderId="294" xfId="0" applyFont="1" applyFill="1" applyBorder="1" applyAlignment="1">
      <alignment horizontal="center" vertical="center" wrapText="1"/>
    </xf>
    <xf numFmtId="0" fontId="76" fillId="37" borderId="162" xfId="0" applyFont="1" applyFill="1" applyBorder="1" applyAlignment="1">
      <alignment horizontal="centerContinuous" vertical="center"/>
    </xf>
    <xf numFmtId="0" fontId="73" fillId="37" borderId="0" xfId="0" applyFont="1" applyFill="1" applyAlignment="1">
      <alignment horizontal="centerContinuous" vertical="center"/>
    </xf>
    <xf numFmtId="0" fontId="76" fillId="37" borderId="0" xfId="0" applyFont="1" applyFill="1" applyAlignment="1">
      <alignment horizontal="centerContinuous" vertical="center"/>
    </xf>
    <xf numFmtId="0" fontId="73" fillId="37" borderId="358" xfId="0" applyFont="1" applyFill="1" applyBorder="1" applyAlignment="1">
      <alignment horizontal="centerContinuous" vertical="center"/>
    </xf>
    <xf numFmtId="0" fontId="61" fillId="28" borderId="163" xfId="0" applyFont="1" applyFill="1" applyBorder="1" applyAlignment="1">
      <alignment horizontal="center" vertical="center" wrapText="1"/>
    </xf>
    <xf numFmtId="0" fontId="61" fillId="28" borderId="178" xfId="0" applyFont="1" applyFill="1" applyBorder="1" applyAlignment="1">
      <alignment horizontal="center" vertical="center" wrapText="1"/>
    </xf>
    <xf numFmtId="0" fontId="61" fillId="28" borderId="365" xfId="0" applyFont="1" applyFill="1" applyBorder="1" applyAlignment="1">
      <alignment horizontal="center" vertical="center" wrapText="1"/>
    </xf>
    <xf numFmtId="0" fontId="82" fillId="27" borderId="203" xfId="0" applyFont="1" applyFill="1" applyBorder="1" applyAlignment="1">
      <alignment horizontal="centerContinuous" vertical="center"/>
    </xf>
    <xf numFmtId="0" fontId="82" fillId="27" borderId="314" xfId="0" applyFont="1" applyFill="1" applyBorder="1" applyAlignment="1">
      <alignment horizontal="centerContinuous" vertical="center"/>
    </xf>
    <xf numFmtId="0" fontId="82" fillId="27" borderId="412" xfId="0" applyFont="1" applyFill="1" applyBorder="1" applyAlignment="1">
      <alignment horizontal="centerContinuous" vertical="center"/>
    </xf>
    <xf numFmtId="0" fontId="61" fillId="28" borderId="116" xfId="0" applyFont="1" applyFill="1" applyBorder="1" applyAlignment="1">
      <alignment horizontal="centerContinuous"/>
    </xf>
    <xf numFmtId="0" fontId="73" fillId="25" borderId="197" xfId="0" applyFont="1" applyFill="1" applyBorder="1" applyAlignment="1">
      <alignment horizontal="center" vertical="center" wrapText="1"/>
    </xf>
    <xf numFmtId="0" fontId="61" fillId="28" borderId="184" xfId="0" applyFont="1" applyFill="1" applyBorder="1" applyAlignment="1">
      <alignment horizontal="centerContinuous"/>
    </xf>
    <xf numFmtId="0" fontId="61" fillId="28" borderId="0" xfId="0" applyFont="1" applyFill="1" applyAlignment="1">
      <alignment horizontal="centerContinuous"/>
    </xf>
    <xf numFmtId="0" fontId="61" fillId="28" borderId="205" xfId="0" applyFont="1" applyFill="1" applyBorder="1" applyAlignment="1">
      <alignment horizontal="centerContinuous"/>
    </xf>
    <xf numFmtId="0" fontId="73" fillId="25" borderId="195" xfId="0" applyFont="1" applyFill="1" applyBorder="1" applyAlignment="1">
      <alignment horizontal="center" vertical="center" wrapText="1"/>
    </xf>
    <xf numFmtId="0" fontId="82" fillId="27" borderId="204" xfId="0" applyFont="1" applyFill="1" applyBorder="1" applyAlignment="1">
      <alignment horizontal="centerContinuous" vertical="center"/>
    </xf>
    <xf numFmtId="0" fontId="81" fillId="27" borderId="0" xfId="0" applyFont="1" applyFill="1" applyAlignment="1">
      <alignment horizontal="centerContinuous" vertical="center"/>
    </xf>
    <xf numFmtId="0" fontId="76" fillId="26" borderId="145" xfId="0" applyFont="1" applyFill="1" applyBorder="1" applyAlignment="1">
      <alignment horizontal="centerContinuous" vertical="center"/>
    </xf>
    <xf numFmtId="0" fontId="63" fillId="26" borderId="188" xfId="0" applyFont="1" applyFill="1" applyBorder="1" applyAlignment="1">
      <alignment horizontal="centerContinuous" vertical="center"/>
    </xf>
    <xf numFmtId="0" fontId="65" fillId="26" borderId="188" xfId="0" applyFont="1" applyFill="1" applyBorder="1" applyAlignment="1">
      <alignment horizontal="centerContinuous" vertical="center"/>
    </xf>
    <xf numFmtId="0" fontId="63" fillId="26" borderId="360" xfId="0" applyFont="1" applyFill="1" applyBorder="1" applyAlignment="1">
      <alignment horizontal="centerContinuous" vertical="center"/>
    </xf>
    <xf numFmtId="0" fontId="61" fillId="38" borderId="207" xfId="0" applyFont="1" applyFill="1" applyBorder="1" applyAlignment="1">
      <alignment horizontal="center" vertical="center" wrapText="1"/>
    </xf>
    <xf numFmtId="0" fontId="61" fillId="38" borderId="143" xfId="0" applyFont="1" applyFill="1" applyBorder="1" applyAlignment="1">
      <alignment horizontal="center" vertical="center" wrapText="1"/>
    </xf>
    <xf numFmtId="0" fontId="61" fillId="38" borderId="239" xfId="0" applyFont="1" applyFill="1" applyBorder="1" applyAlignment="1">
      <alignment horizontal="center" vertical="center" wrapText="1"/>
    </xf>
    <xf numFmtId="0" fontId="81" fillId="0" borderId="426" xfId="0" applyFont="1" applyBorder="1" applyAlignment="1">
      <alignment horizontal="center" vertical="center" wrapText="1"/>
    </xf>
    <xf numFmtId="43" fontId="0" fillId="0" borderId="344" xfId="1" applyFont="1" applyBorder="1" applyAlignment="1">
      <alignment wrapText="1"/>
    </xf>
    <xf numFmtId="10" fontId="0" fillId="0" borderId="344" xfId="2" applyNumberFormat="1" applyFont="1" applyBorder="1" applyAlignment="1">
      <alignment wrapText="1"/>
    </xf>
    <xf numFmtId="0" fontId="82" fillId="0" borderId="392" xfId="0" applyFont="1" applyBorder="1" applyAlignment="1">
      <alignment horizontal="center" vertical="center"/>
    </xf>
    <xf numFmtId="185" fontId="75" fillId="0" borderId="293" xfId="0" applyNumberFormat="1" applyFont="1" applyBorder="1" applyAlignment="1">
      <alignment horizontal="center" vertical="center"/>
    </xf>
    <xf numFmtId="0" fontId="82" fillId="0" borderId="293" xfId="0" applyFont="1" applyBorder="1" applyAlignment="1">
      <alignment horizontal="center" vertical="center" wrapText="1"/>
    </xf>
    <xf numFmtId="0" fontId="82" fillId="0" borderId="293" xfId="0" applyFont="1" applyBorder="1" applyAlignment="1">
      <alignment horizontal="center" vertical="center"/>
    </xf>
    <xf numFmtId="185" fontId="82" fillId="0" borderId="293" xfId="0" applyNumberFormat="1" applyFont="1" applyBorder="1" applyAlignment="1">
      <alignment horizontal="center" vertical="center"/>
    </xf>
    <xf numFmtId="1" fontId="82" fillId="0" borderId="367" xfId="0" applyNumberFormat="1" applyFont="1" applyBorder="1" applyAlignment="1">
      <alignment horizontal="center" vertical="center"/>
    </xf>
    <xf numFmtId="0" fontId="82" fillId="0" borderId="367" xfId="0" applyFont="1" applyBorder="1" applyAlignment="1">
      <alignment horizontal="center" vertical="center"/>
    </xf>
    <xf numFmtId="0" fontId="82" fillId="0" borderId="389" xfId="0" applyFont="1" applyBorder="1" applyAlignment="1">
      <alignment horizontal="center" vertical="center"/>
    </xf>
    <xf numFmtId="185" fontId="82" fillId="0" borderId="368" xfId="0" applyNumberFormat="1" applyFont="1" applyBorder="1" applyAlignment="1">
      <alignment horizontal="center" vertical="center"/>
    </xf>
    <xf numFmtId="0" fontId="82" fillId="0" borderId="368" xfId="0" applyFont="1" applyBorder="1" applyAlignment="1">
      <alignment horizontal="center" vertical="center"/>
    </xf>
    <xf numFmtId="0" fontId="82" fillId="0" borderId="369" xfId="0" applyFont="1" applyBorder="1" applyAlignment="1">
      <alignment horizontal="center" vertical="center"/>
    </xf>
    <xf numFmtId="0" fontId="85" fillId="16" borderId="75" xfId="0" applyFont="1" applyFill="1" applyBorder="1" applyAlignment="1">
      <alignment vertical="center"/>
    </xf>
    <xf numFmtId="0" fontId="85" fillId="16" borderId="361" xfId="0" applyFont="1" applyFill="1" applyBorder="1" applyAlignment="1">
      <alignment vertical="center"/>
    </xf>
    <xf numFmtId="0" fontId="76" fillId="26" borderId="158" xfId="0" applyFont="1" applyFill="1" applyBorder="1" applyAlignment="1">
      <alignment horizontal="centerContinuous" vertical="center"/>
    </xf>
    <xf numFmtId="0" fontId="76" fillId="26" borderId="151" xfId="0" applyFont="1" applyFill="1" applyBorder="1" applyAlignment="1">
      <alignment horizontal="centerContinuous" vertical="center"/>
    </xf>
    <xf numFmtId="0" fontId="76" fillId="26" borderId="152" xfId="0" applyFont="1" applyFill="1" applyBorder="1" applyAlignment="1">
      <alignment horizontal="centerContinuous" vertical="center"/>
    </xf>
    <xf numFmtId="0" fontId="76" fillId="26" borderId="146" xfId="0" applyFont="1" applyFill="1" applyBorder="1" applyAlignment="1">
      <alignment horizontal="centerContinuous" vertical="center"/>
    </xf>
    <xf numFmtId="0" fontId="76" fillId="26" borderId="362" xfId="0" applyFont="1" applyFill="1" applyBorder="1" applyAlignment="1">
      <alignment horizontal="centerContinuous" vertical="center"/>
    </xf>
    <xf numFmtId="0" fontId="0" fillId="0" borderId="358" xfId="0" applyBorder="1"/>
    <xf numFmtId="174" fontId="61" fillId="0" borderId="290" xfId="0" applyNumberFormat="1" applyFont="1" applyBorder="1" applyAlignment="1">
      <alignment horizontal="center"/>
    </xf>
    <xf numFmtId="174" fontId="61" fillId="0" borderId="290" xfId="0" applyNumberFormat="1" applyFont="1" applyBorder="1" applyAlignment="1">
      <alignment horizontal="center" vertical="center"/>
    </xf>
    <xf numFmtId="174" fontId="61" fillId="0" borderId="335" xfId="0" applyNumberFormat="1" applyFont="1" applyBorder="1" applyAlignment="1">
      <alignment horizontal="center" vertical="center"/>
    </xf>
    <xf numFmtId="174" fontId="0" fillId="0" borderId="358" xfId="0" applyNumberFormat="1" applyBorder="1"/>
    <xf numFmtId="174" fontId="81" fillId="11" borderId="338" xfId="1" applyNumberFormat="1" applyFont="1" applyFill="1" applyBorder="1" applyAlignment="1" applyProtection="1">
      <alignment horizontal="center" vertical="center"/>
    </xf>
    <xf numFmtId="174" fontId="61" fillId="0" borderId="293" xfId="0" applyNumberFormat="1" applyFont="1" applyBorder="1" applyAlignment="1">
      <alignment horizontal="center"/>
    </xf>
    <xf numFmtId="174" fontId="61" fillId="0" borderId="293" xfId="0" applyNumberFormat="1" applyFont="1" applyBorder="1" applyAlignment="1">
      <alignment horizontal="center" vertical="center"/>
    </xf>
    <xf numFmtId="174" fontId="61" fillId="0" borderId="336" xfId="0" applyNumberFormat="1" applyFont="1" applyBorder="1" applyAlignment="1">
      <alignment horizontal="center" vertical="center"/>
    </xf>
    <xf numFmtId="174" fontId="62" fillId="27" borderId="172" xfId="1" applyNumberFormat="1" applyFont="1" applyFill="1" applyBorder="1" applyAlignment="1" applyProtection="1">
      <alignment horizontal="center"/>
    </xf>
    <xf numFmtId="0" fontId="76" fillId="26" borderId="332" xfId="0" applyFont="1" applyFill="1" applyBorder="1" applyAlignment="1">
      <alignment horizontal="centerContinuous" vertical="center"/>
    </xf>
    <xf numFmtId="0" fontId="73" fillId="26" borderId="326" xfId="0" applyFont="1" applyFill="1" applyBorder="1" applyAlignment="1">
      <alignment horizontal="centerContinuous" vertical="center"/>
    </xf>
    <xf numFmtId="0" fontId="73" fillId="26" borderId="333" xfId="0" applyFont="1" applyFill="1" applyBorder="1" applyAlignment="1">
      <alignment horizontal="centerContinuous" vertical="center"/>
    </xf>
    <xf numFmtId="0" fontId="73" fillId="26" borderId="334" xfId="0" applyFont="1" applyFill="1" applyBorder="1" applyAlignment="1">
      <alignment horizontal="centerContinuous" vertical="center"/>
    </xf>
    <xf numFmtId="0" fontId="73" fillId="26" borderId="178" xfId="0" applyFont="1" applyFill="1" applyBorder="1" applyAlignment="1">
      <alignment horizontal="centerContinuous" vertical="center"/>
    </xf>
    <xf numFmtId="0" fontId="73" fillId="26" borderId="318" xfId="0" applyFont="1" applyFill="1" applyBorder="1" applyAlignment="1">
      <alignment horizontal="center" vertical="center"/>
    </xf>
    <xf numFmtId="37" fontId="81" fillId="0" borderId="0" xfId="1" applyNumberFormat="1" applyFont="1" applyFill="1" applyBorder="1" applyAlignment="1" applyProtection="1">
      <alignment horizontal="center" vertical="center"/>
    </xf>
    <xf numFmtId="37" fontId="82" fillId="0" borderId="180" xfId="0" applyNumberFormat="1" applyFont="1" applyBorder="1" applyAlignment="1">
      <alignment horizontal="center" vertical="center"/>
    </xf>
    <xf numFmtId="0" fontId="66" fillId="0" borderId="0" xfId="0" applyFont="1" applyAlignment="1">
      <alignment vertical="center"/>
    </xf>
    <xf numFmtId="0" fontId="64" fillId="0" borderId="238" xfId="0" applyFont="1" applyBorder="1" applyAlignment="1">
      <alignment vertical="center"/>
    </xf>
    <xf numFmtId="37" fontId="64" fillId="0" borderId="144" xfId="0" applyNumberFormat="1" applyFont="1" applyBorder="1" applyAlignment="1">
      <alignment vertical="center"/>
    </xf>
    <xf numFmtId="37" fontId="66" fillId="0" borderId="214" xfId="0" applyNumberFormat="1" applyFont="1" applyBorder="1" applyAlignment="1">
      <alignment vertical="center"/>
    </xf>
    <xf numFmtId="37" fontId="82" fillId="0" borderId="181" xfId="0" applyNumberFormat="1" applyFont="1" applyBorder="1" applyAlignment="1">
      <alignment horizontal="center" vertical="center"/>
    </xf>
    <xf numFmtId="165" fontId="66" fillId="0" borderId="0" xfId="0" applyNumberFormat="1" applyFont="1" applyAlignment="1">
      <alignment vertical="center"/>
    </xf>
    <xf numFmtId="37" fontId="0" fillId="0" borderId="216" xfId="0" applyNumberFormat="1" applyBorder="1" applyAlignment="1">
      <alignment vertical="center"/>
    </xf>
    <xf numFmtId="174" fontId="62" fillId="27" borderId="160" xfId="1" applyNumberFormat="1" applyFont="1" applyFill="1" applyBorder="1" applyAlignment="1" applyProtection="1">
      <alignment horizontal="center"/>
    </xf>
    <xf numFmtId="174" fontId="62" fillId="27" borderId="175" xfId="1" applyNumberFormat="1" applyFont="1" applyFill="1" applyBorder="1" applyAlignment="1" applyProtection="1">
      <alignment horizontal="center"/>
    </xf>
    <xf numFmtId="0" fontId="64" fillId="0" borderId="147" xfId="0" applyFont="1" applyBorder="1" applyAlignment="1">
      <alignment vertical="center"/>
    </xf>
    <xf numFmtId="167" fontId="82" fillId="0" borderId="181" xfId="0" applyNumberFormat="1" applyFont="1" applyBorder="1" applyAlignment="1">
      <alignment horizontal="center" vertical="center"/>
    </xf>
    <xf numFmtId="37" fontId="64" fillId="0" borderId="142" xfId="0" applyNumberFormat="1" applyFont="1" applyBorder="1" applyAlignment="1">
      <alignment vertical="center"/>
    </xf>
    <xf numFmtId="167" fontId="2" fillId="0" borderId="216" xfId="0" applyNumberFormat="1" applyFont="1" applyBorder="1" applyAlignment="1">
      <alignment vertical="center"/>
    </xf>
    <xf numFmtId="174" fontId="61" fillId="0" borderId="296" xfId="0" applyNumberFormat="1" applyFont="1" applyBorder="1" applyAlignment="1">
      <alignment horizontal="center"/>
    </xf>
    <xf numFmtId="174" fontId="61" fillId="0" borderId="296" xfId="0" applyNumberFormat="1" applyFont="1" applyBorder="1" applyAlignment="1">
      <alignment horizontal="center" vertical="center"/>
    </xf>
    <xf numFmtId="174" fontId="61" fillId="0" borderId="337" xfId="0" applyNumberFormat="1" applyFont="1" applyBorder="1" applyAlignment="1">
      <alignment horizontal="center" vertical="center"/>
    </xf>
    <xf numFmtId="9" fontId="81" fillId="0" borderId="0" xfId="2" applyFont="1" applyFill="1" applyBorder="1" applyAlignment="1" applyProtection="1">
      <alignment horizontal="center" vertical="center"/>
    </xf>
    <xf numFmtId="37" fontId="0" fillId="0" borderId="145" xfId="0" applyNumberFormat="1" applyBorder="1" applyAlignment="1">
      <alignment vertical="center"/>
    </xf>
    <xf numFmtId="9" fontId="81" fillId="0" borderId="215" xfId="2" applyFont="1" applyFill="1" applyBorder="1" applyAlignment="1" applyProtection="1">
      <alignment horizontal="center" vertical="center"/>
    </xf>
    <xf numFmtId="38" fontId="82" fillId="0" borderId="313" xfId="0" applyNumberFormat="1" applyFont="1" applyBorder="1" applyAlignment="1">
      <alignment horizontal="center" vertical="center"/>
    </xf>
    <xf numFmtId="0" fontId="64" fillId="0" borderId="217" xfId="0" applyFont="1" applyBorder="1" applyAlignment="1">
      <alignment vertical="center"/>
    </xf>
    <xf numFmtId="0" fontId="66" fillId="0" borderId="217" xfId="0" applyFont="1" applyBorder="1" applyAlignment="1">
      <alignment vertical="center"/>
    </xf>
    <xf numFmtId="38" fontId="0" fillId="0" borderId="217" xfId="0" applyNumberFormat="1" applyBorder="1" applyAlignment="1">
      <alignment vertical="center"/>
    </xf>
    <xf numFmtId="38" fontId="0" fillId="0" borderId="327" xfId="0" applyNumberFormat="1" applyBorder="1" applyAlignment="1">
      <alignment vertical="center"/>
    </xf>
    <xf numFmtId="0" fontId="61" fillId="0" borderId="315" xfId="0" applyFont="1" applyBorder="1" applyAlignment="1">
      <alignment horizontal="centerContinuous" vertical="center" wrapText="1"/>
    </xf>
    <xf numFmtId="0" fontId="61" fillId="0" borderId="290" xfId="0" applyFont="1" applyBorder="1" applyAlignment="1">
      <alignment horizontal="centerContinuous" vertical="center" wrapText="1"/>
    </xf>
    <xf numFmtId="0" fontId="61" fillId="0" borderId="290" xfId="0" applyFont="1" applyBorder="1" applyAlignment="1">
      <alignment horizontal="centerContinuous" vertical="center"/>
    </xf>
    <xf numFmtId="0" fontId="61" fillId="0" borderId="291" xfId="0" applyFont="1" applyBorder="1" applyAlignment="1">
      <alignment horizontal="centerContinuous" vertical="center" wrapText="1"/>
    </xf>
    <xf numFmtId="0" fontId="62" fillId="27" borderId="76" xfId="0" applyFont="1" applyFill="1" applyBorder="1" applyAlignment="1">
      <alignment horizontal="center" vertical="center" wrapText="1"/>
    </xf>
    <xf numFmtId="0" fontId="62" fillId="27" borderId="74" xfId="0" applyFont="1" applyFill="1" applyBorder="1" applyAlignment="1">
      <alignment horizontal="center" vertical="center" wrapText="1"/>
    </xf>
    <xf numFmtId="0" fontId="62" fillId="27" borderId="68" xfId="0" applyFont="1" applyFill="1" applyBorder="1" applyAlignment="1">
      <alignment horizontal="center" vertical="center" wrapText="1"/>
    </xf>
    <xf numFmtId="1" fontId="61" fillId="0" borderId="317" xfId="0" applyNumberFormat="1" applyFont="1" applyBorder="1" applyAlignment="1">
      <alignment horizontal="center" vertical="center"/>
    </xf>
    <xf numFmtId="0" fontId="61" fillId="0" borderId="296" xfId="0" applyFont="1" applyBorder="1" applyAlignment="1">
      <alignment horizontal="center" vertical="center"/>
    </xf>
    <xf numFmtId="1" fontId="61" fillId="0" borderId="296" xfId="0" applyNumberFormat="1" applyFont="1" applyBorder="1" applyAlignment="1">
      <alignment horizontal="center" vertical="center"/>
    </xf>
    <xf numFmtId="0" fontId="61" fillId="0" borderId="324" xfId="0" applyFont="1" applyBorder="1" applyAlignment="1">
      <alignment horizontal="center" vertical="center"/>
    </xf>
    <xf numFmtId="1" fontId="61" fillId="0" borderId="199" xfId="0" applyNumberFormat="1" applyFont="1" applyBorder="1" applyAlignment="1">
      <alignment horizontal="center" vertical="center"/>
    </xf>
    <xf numFmtId="0" fontId="61" fillId="0" borderId="199" xfId="0" applyFont="1" applyBorder="1" applyAlignment="1">
      <alignment horizontal="center" vertical="center"/>
    </xf>
    <xf numFmtId="1" fontId="66" fillId="0" borderId="0" xfId="0" applyNumberFormat="1" applyFont="1" applyAlignment="1">
      <alignment horizontal="center"/>
    </xf>
    <xf numFmtId="0" fontId="61" fillId="27" borderId="175" xfId="0" applyFont="1" applyFill="1" applyBorder="1" applyAlignment="1">
      <alignment horizontal="centerContinuous" vertical="center"/>
    </xf>
    <xf numFmtId="0" fontId="61" fillId="27" borderId="178" xfId="0" applyFont="1" applyFill="1" applyBorder="1" applyAlignment="1">
      <alignment horizontal="centerContinuous" vertical="center"/>
    </xf>
    <xf numFmtId="0" fontId="62" fillId="28" borderId="321" xfId="0" applyFont="1" applyFill="1" applyBorder="1" applyAlignment="1">
      <alignment horizontal="left" vertical="center" wrapText="1"/>
    </xf>
    <xf numFmtId="0" fontId="61" fillId="28" borderId="322" xfId="0" applyFont="1" applyFill="1" applyBorder="1" applyAlignment="1">
      <alignment horizontal="center" vertical="center"/>
    </xf>
    <xf numFmtId="0" fontId="61" fillId="28" borderId="323" xfId="0" applyFont="1" applyFill="1" applyBorder="1" applyAlignment="1">
      <alignment horizontal="center" vertical="center"/>
    </xf>
    <xf numFmtId="0" fontId="133" fillId="29" borderId="316" xfId="0" applyFont="1" applyFill="1" applyBorder="1" applyAlignment="1">
      <alignment horizontal="left" vertical="center" wrapText="1"/>
    </xf>
    <xf numFmtId="0" fontId="61" fillId="0" borderId="293" xfId="0" applyFont="1" applyBorder="1" applyAlignment="1">
      <alignment horizontal="center" vertical="center"/>
    </xf>
    <xf numFmtId="0" fontId="61" fillId="0" borderId="294" xfId="0" applyFont="1" applyBorder="1" applyAlignment="1">
      <alignment horizontal="center" vertical="center"/>
    </xf>
    <xf numFmtId="38" fontId="61" fillId="0" borderId="296" xfId="0" applyNumberFormat="1" applyFont="1" applyBorder="1" applyAlignment="1">
      <alignment horizontal="center" vertical="center"/>
    </xf>
    <xf numFmtId="10" fontId="61" fillId="2" borderId="297" xfId="2" applyNumberFormat="1" applyFont="1" applyFill="1" applyBorder="1" applyAlignment="1" applyProtection="1">
      <alignment horizontal="center" vertical="center"/>
    </xf>
    <xf numFmtId="0" fontId="133" fillId="29" borderId="317" xfId="0" applyFont="1" applyFill="1" applyBorder="1" applyAlignment="1">
      <alignment horizontal="left" vertical="center" wrapText="1"/>
    </xf>
    <xf numFmtId="0" fontId="61" fillId="0" borderId="297" xfId="0" applyFont="1" applyBorder="1" applyAlignment="1">
      <alignment horizontal="center" vertical="center"/>
    </xf>
    <xf numFmtId="0" fontId="61" fillId="0" borderId="317" xfId="0" applyFont="1" applyBorder="1" applyAlignment="1">
      <alignment horizontal="center" vertical="center"/>
    </xf>
    <xf numFmtId="0" fontId="61" fillId="0" borderId="297" xfId="0" applyFont="1" applyBorder="1" applyAlignment="1">
      <alignment horizontal="center" vertical="center" wrapText="1"/>
    </xf>
    <xf numFmtId="0" fontId="61" fillId="0" borderId="175" xfId="0" applyFont="1" applyBorder="1" applyAlignment="1">
      <alignment horizontal="center" vertical="center"/>
    </xf>
    <xf numFmtId="0" fontId="61" fillId="0" borderId="178" xfId="0" applyFont="1" applyBorder="1" applyAlignment="1">
      <alignment horizontal="center" vertical="center"/>
    </xf>
    <xf numFmtId="0" fontId="61" fillId="0" borderId="318" xfId="0" applyFont="1" applyBorder="1" applyAlignment="1">
      <alignment horizontal="center" vertical="center"/>
    </xf>
    <xf numFmtId="0" fontId="83" fillId="16" borderId="331" xfId="0" applyFont="1" applyFill="1" applyBorder="1" applyAlignment="1">
      <alignment vertical="center"/>
    </xf>
    <xf numFmtId="0" fontId="76" fillId="16" borderId="104" xfId="0" applyFont="1" applyFill="1" applyBorder="1" applyAlignment="1">
      <alignment horizontal="centerContinuous" vertical="center"/>
    </xf>
    <xf numFmtId="0" fontId="76" fillId="16" borderId="363" xfId="0" applyFont="1" applyFill="1" applyBorder="1" applyAlignment="1">
      <alignment horizontal="centerContinuous" vertical="center"/>
    </xf>
    <xf numFmtId="0" fontId="65" fillId="26" borderId="111" xfId="0" applyFont="1" applyFill="1" applyBorder="1" applyAlignment="1">
      <alignment horizontal="centerContinuous" vertical="center"/>
    </xf>
    <xf numFmtId="0" fontId="73" fillId="26" borderId="104" xfId="0" applyFont="1" applyFill="1" applyBorder="1" applyAlignment="1">
      <alignment horizontal="centerContinuous" vertical="center"/>
    </xf>
    <xf numFmtId="0" fontId="73" fillId="26" borderId="363" xfId="0" applyFont="1" applyFill="1" applyBorder="1" applyAlignment="1">
      <alignment horizontal="centerContinuous" vertical="center"/>
    </xf>
    <xf numFmtId="0" fontId="61" fillId="27" borderId="340" xfId="0" quotePrefix="1" applyFont="1" applyFill="1" applyBorder="1" applyAlignment="1">
      <alignment horizontal="center" vertical="center" wrapText="1"/>
    </xf>
    <xf numFmtId="0" fontId="61" fillId="27" borderId="340" xfId="0" applyFont="1" applyFill="1" applyBorder="1" applyAlignment="1">
      <alignment horizontal="center" vertical="center" wrapText="1"/>
    </xf>
    <xf numFmtId="0" fontId="61" fillId="27" borderId="366" xfId="0" applyFont="1" applyFill="1" applyBorder="1" applyAlignment="1">
      <alignment horizontal="center" vertical="center" wrapText="1"/>
    </xf>
    <xf numFmtId="0" fontId="65" fillId="16" borderId="354" xfId="0" applyFont="1" applyFill="1" applyBorder="1" applyAlignment="1">
      <alignment horizontal="centerContinuous" vertical="center"/>
    </xf>
    <xf numFmtId="0" fontId="8" fillId="16" borderId="354" xfId="0" applyFont="1" applyFill="1" applyBorder="1" applyAlignment="1">
      <alignment vertical="center"/>
    </xf>
    <xf numFmtId="15" fontId="8" fillId="16" borderId="354" xfId="0" applyNumberFormat="1" applyFont="1" applyFill="1" applyBorder="1" applyAlignment="1">
      <alignment vertical="center"/>
    </xf>
    <xf numFmtId="0" fontId="66" fillId="16" borderId="354" xfId="0" applyFont="1" applyFill="1" applyBorder="1" applyAlignment="1">
      <alignment vertical="center"/>
    </xf>
    <xf numFmtId="0" fontId="87" fillId="16" borderId="354" xfId="0" applyFont="1" applyFill="1" applyBorder="1" applyAlignment="1">
      <alignment vertical="center"/>
    </xf>
    <xf numFmtId="15" fontId="87" fillId="16" borderId="198" xfId="0" applyNumberFormat="1" applyFont="1" applyFill="1" applyBorder="1" applyAlignment="1">
      <alignment vertical="center"/>
    </xf>
    <xf numFmtId="15" fontId="87" fillId="0" borderId="355" xfId="0" applyNumberFormat="1" applyFont="1" applyBorder="1" applyAlignment="1">
      <alignment vertical="center"/>
    </xf>
    <xf numFmtId="0" fontId="91" fillId="26" borderId="185" xfId="0" applyFont="1" applyFill="1" applyBorder="1" applyAlignment="1">
      <alignment horizontal="centerContinuous" vertical="top" wrapText="1"/>
    </xf>
    <xf numFmtId="0" fontId="91" fillId="26" borderId="186" xfId="0" applyFont="1" applyFill="1" applyBorder="1" applyAlignment="1">
      <alignment horizontal="centerContinuous" vertical="top" wrapText="1"/>
    </xf>
    <xf numFmtId="0" fontId="76" fillId="26" borderId="201" xfId="0" applyFont="1" applyFill="1" applyBorder="1" applyAlignment="1">
      <alignment horizontal="centerContinuous" vertical="center"/>
    </xf>
    <xf numFmtId="0" fontId="91" fillId="26" borderId="164" xfId="0" applyFont="1" applyFill="1" applyBorder="1" applyAlignment="1">
      <alignment horizontal="centerContinuous" vertical="center" wrapText="1"/>
    </xf>
    <xf numFmtId="0" fontId="91" fillId="26" borderId="209" xfId="0" applyFont="1" applyFill="1" applyBorder="1" applyAlignment="1">
      <alignment horizontal="centerContinuous" vertical="center" wrapText="1"/>
    </xf>
    <xf numFmtId="0" fontId="76" fillId="26" borderId="187" xfId="0" applyFont="1" applyFill="1" applyBorder="1" applyAlignment="1">
      <alignment horizontal="centerContinuous" vertical="center"/>
    </xf>
    <xf numFmtId="0" fontId="91" fillId="26" borderId="185" xfId="0" applyFont="1" applyFill="1" applyBorder="1" applyAlignment="1">
      <alignment horizontal="centerContinuous" vertical="center" wrapText="1"/>
    </xf>
    <xf numFmtId="0" fontId="92" fillId="26" borderId="189" xfId="0" applyFont="1" applyFill="1" applyBorder="1" applyAlignment="1">
      <alignment horizontal="centerContinuous" vertical="center"/>
    </xf>
    <xf numFmtId="0" fontId="76" fillId="26" borderId="189" xfId="0" applyFont="1" applyFill="1" applyBorder="1" applyAlignment="1">
      <alignment horizontal="centerContinuous" vertical="center"/>
    </xf>
    <xf numFmtId="0" fontId="92" fillId="0" borderId="356" xfId="0" applyFont="1" applyBorder="1" applyAlignment="1">
      <alignment horizontal="centerContinuous" vertical="center"/>
    </xf>
    <xf numFmtId="0" fontId="77" fillId="0" borderId="0" xfId="0" applyFont="1" applyAlignment="1">
      <alignment vertical="center"/>
    </xf>
    <xf numFmtId="0" fontId="81" fillId="2" borderId="220" xfId="0" applyFont="1" applyFill="1" applyBorder="1" applyAlignment="1">
      <alignment horizontal="centerContinuous" vertical="center" wrapText="1"/>
    </xf>
    <xf numFmtId="0" fontId="61" fillId="2" borderId="158" xfId="0" applyFont="1" applyFill="1" applyBorder="1" applyAlignment="1">
      <alignment horizontal="centerContinuous" vertical="center"/>
    </xf>
    <xf numFmtId="0" fontId="39" fillId="2" borderId="158" xfId="0" applyFont="1" applyFill="1" applyBorder="1" applyAlignment="1">
      <alignment horizontal="centerContinuous" vertical="center"/>
    </xf>
    <xf numFmtId="0" fontId="39" fillId="2" borderId="221" xfId="0" applyFont="1" applyFill="1" applyBorder="1" applyAlignment="1">
      <alignment horizontal="centerContinuous" vertical="center"/>
    </xf>
    <xf numFmtId="167" fontId="62" fillId="31" borderId="230" xfId="0" applyNumberFormat="1" applyFont="1" applyFill="1" applyBorder="1" applyAlignment="1">
      <alignment horizontal="center" vertical="center"/>
    </xf>
    <xf numFmtId="173" fontId="62" fillId="31" borderId="230" xfId="0" applyNumberFormat="1" applyFont="1" applyFill="1" applyBorder="1" applyAlignment="1">
      <alignment horizontal="center" vertical="center"/>
    </xf>
    <xf numFmtId="167" fontId="62" fillId="31" borderId="231" xfId="0" applyNumberFormat="1" applyFont="1" applyFill="1" applyBorder="1" applyAlignment="1">
      <alignment horizontal="center" vertical="center"/>
    </xf>
    <xf numFmtId="10" fontId="61" fillId="2" borderId="236" xfId="0" applyNumberFormat="1" applyFont="1" applyFill="1" applyBorder="1" applyAlignment="1">
      <alignment horizontal="center" vertical="center"/>
    </xf>
    <xf numFmtId="167" fontId="62" fillId="2" borderId="233" xfId="0" applyNumberFormat="1" applyFont="1" applyFill="1" applyBorder="1" applyAlignment="1">
      <alignment horizontal="center" vertical="center"/>
    </xf>
    <xf numFmtId="173" fontId="62" fillId="2" borderId="233" xfId="0" applyNumberFormat="1" applyFont="1" applyFill="1" applyBorder="1" applyAlignment="1">
      <alignment horizontal="center" vertical="center"/>
    </xf>
    <xf numFmtId="167" fontId="62" fillId="2" borderId="234" xfId="0" applyNumberFormat="1" applyFont="1" applyFill="1" applyBorder="1" applyAlignment="1">
      <alignment horizontal="center" vertical="center"/>
    </xf>
    <xf numFmtId="10" fontId="61" fillId="2" borderId="237" xfId="0" applyNumberFormat="1" applyFont="1" applyFill="1" applyBorder="1" applyAlignment="1">
      <alignment horizontal="center" vertical="center"/>
    </xf>
    <xf numFmtId="0" fontId="79" fillId="24" borderId="240" xfId="0" applyFont="1" applyFill="1" applyBorder="1" applyAlignment="1">
      <alignment horizontal="center" vertical="center" wrapText="1"/>
    </xf>
    <xf numFmtId="167" fontId="62" fillId="31" borderId="233" xfId="0" applyNumberFormat="1" applyFont="1" applyFill="1" applyBorder="1" applyAlignment="1">
      <alignment horizontal="center" vertical="center"/>
    </xf>
    <xf numFmtId="173" fontId="62" fillId="31" borderId="233" xfId="0" applyNumberFormat="1" applyFont="1" applyFill="1" applyBorder="1" applyAlignment="1">
      <alignment horizontal="center" vertical="center"/>
    </xf>
    <xf numFmtId="167" fontId="62" fillId="31" borderId="234" xfId="0" applyNumberFormat="1" applyFont="1" applyFill="1" applyBorder="1" applyAlignment="1">
      <alignment horizontal="center" vertical="center"/>
    </xf>
    <xf numFmtId="178" fontId="62" fillId="2" borderId="237" xfId="0" applyNumberFormat="1" applyFont="1" applyFill="1" applyBorder="1" applyAlignment="1">
      <alignment horizontal="center" vertical="center"/>
    </xf>
    <xf numFmtId="167" fontId="62" fillId="2" borderId="245" xfId="0" applyNumberFormat="1" applyFont="1" applyFill="1" applyBorder="1" applyAlignment="1">
      <alignment horizontal="center" vertical="center"/>
    </xf>
    <xf numFmtId="173" fontId="62" fillId="2" borderId="245" xfId="0" applyNumberFormat="1" applyFont="1" applyFill="1" applyBorder="1" applyAlignment="1">
      <alignment horizontal="center" vertical="center"/>
    </xf>
    <xf numFmtId="169" fontId="62" fillId="2" borderId="246" xfId="0" applyNumberFormat="1" applyFont="1" applyFill="1" applyBorder="1" applyAlignment="1">
      <alignment horizontal="center" vertical="center"/>
    </xf>
    <xf numFmtId="0" fontId="79" fillId="24" borderId="256" xfId="0" applyFont="1" applyFill="1" applyBorder="1" applyAlignment="1">
      <alignment horizontal="center" vertical="center" wrapText="1"/>
    </xf>
    <xf numFmtId="0" fontId="85" fillId="16" borderId="198" xfId="0" applyFont="1" applyFill="1" applyBorder="1" applyAlignment="1">
      <alignment horizontal="left" vertical="center"/>
    </xf>
    <xf numFmtId="0" fontId="85" fillId="16" borderId="355" xfId="0" applyFont="1" applyFill="1" applyBorder="1" applyAlignment="1">
      <alignment horizontal="left" vertical="center"/>
    </xf>
    <xf numFmtId="0" fontId="86" fillId="0" borderId="0" xfId="0" applyFont="1" applyAlignment="1">
      <alignment vertical="center"/>
    </xf>
    <xf numFmtId="0" fontId="86" fillId="0" borderId="0" xfId="0" applyFont="1" applyAlignment="1">
      <alignment horizontal="center"/>
    </xf>
    <xf numFmtId="0" fontId="86" fillId="0" borderId="0" xfId="0" applyFont="1"/>
    <xf numFmtId="0" fontId="91" fillId="26" borderId="146" xfId="0" applyFont="1" applyFill="1" applyBorder="1" applyAlignment="1">
      <alignment horizontal="centerContinuous" vertical="center" wrapText="1"/>
    </xf>
    <xf numFmtId="0" fontId="76" fillId="26" borderId="221" xfId="0" applyFont="1" applyFill="1" applyBorder="1" applyAlignment="1">
      <alignment horizontal="centerContinuous" vertical="center"/>
    </xf>
    <xf numFmtId="0" fontId="84" fillId="0" borderId="0" xfId="0" applyFont="1" applyAlignment="1">
      <alignment horizontal="center" vertical="center"/>
    </xf>
    <xf numFmtId="0" fontId="77" fillId="0" borderId="0" xfId="0" applyFont="1"/>
    <xf numFmtId="0" fontId="81" fillId="0" borderId="202" xfId="0" applyFont="1" applyBorder="1" applyAlignment="1">
      <alignment horizontal="centerContinuous" vertical="center" wrapText="1"/>
    </xf>
    <xf numFmtId="0" fontId="81" fillId="0" borderId="203" xfId="0" applyFont="1" applyBorder="1" applyAlignment="1">
      <alignment horizontal="centerContinuous" vertical="center" wrapText="1"/>
    </xf>
    <xf numFmtId="0" fontId="81" fillId="0" borderId="204" xfId="0" applyFont="1" applyBorder="1" applyAlignment="1">
      <alignment horizontal="centerContinuous" vertical="center" wrapText="1"/>
    </xf>
    <xf numFmtId="0" fontId="66" fillId="0" borderId="358" xfId="0" applyFont="1" applyBorder="1" applyAlignment="1">
      <alignment vertical="center"/>
    </xf>
    <xf numFmtId="0" fontId="66" fillId="0" borderId="0" xfId="0" applyFont="1"/>
    <xf numFmtId="0" fontId="33" fillId="14" borderId="429" xfId="0" applyFont="1" applyFill="1" applyBorder="1" applyAlignment="1">
      <alignment horizontal="center" vertical="center" wrapText="1"/>
    </xf>
    <xf numFmtId="0" fontId="33" fillId="14" borderId="430" xfId="0" applyFont="1" applyFill="1" applyBorder="1" applyAlignment="1">
      <alignment horizontal="center" vertical="center" wrapText="1"/>
    </xf>
    <xf numFmtId="0" fontId="33" fillId="14" borderId="260" xfId="0" applyFont="1" applyFill="1" applyBorder="1" applyAlignment="1">
      <alignment horizontal="center" vertical="center" wrapText="1"/>
    </xf>
    <xf numFmtId="0" fontId="33" fillId="14" borderId="116" xfId="0" applyFont="1" applyFill="1" applyBorder="1" applyAlignment="1">
      <alignment horizontal="center" vertical="center" wrapText="1"/>
    </xf>
    <xf numFmtId="166" fontId="33" fillId="14" borderId="116" xfId="0" applyNumberFormat="1" applyFont="1" applyFill="1" applyBorder="1" applyAlignment="1">
      <alignment horizontal="center" vertical="center" wrapText="1"/>
    </xf>
    <xf numFmtId="0" fontId="33" fillId="14" borderId="171" xfId="0" applyFont="1" applyFill="1" applyBorder="1" applyAlignment="1">
      <alignment horizontal="center" vertical="center" wrapText="1"/>
    </xf>
    <xf numFmtId="0" fontId="73" fillId="14" borderId="70" xfId="0" applyFont="1" applyFill="1" applyBorder="1" applyAlignment="1">
      <alignment horizontal="center" vertical="center" wrapText="1"/>
    </xf>
    <xf numFmtId="166" fontId="70" fillId="2" borderId="433" xfId="2" applyNumberFormat="1" applyFont="1" applyFill="1" applyBorder="1" applyAlignment="1" applyProtection="1">
      <alignment horizontal="center" vertical="center"/>
    </xf>
    <xf numFmtId="165" fontId="71" fillId="0" borderId="436" xfId="1" applyNumberFormat="1" applyFont="1" applyFill="1" applyBorder="1" applyAlignment="1" applyProtection="1">
      <alignment horizontal="center" vertical="center"/>
    </xf>
    <xf numFmtId="166" fontId="71" fillId="2" borderId="268" xfId="2" applyNumberFormat="1" applyFont="1" applyFill="1" applyBorder="1" applyAlignment="1" applyProtection="1">
      <alignment horizontal="center" vertical="center"/>
    </xf>
    <xf numFmtId="166" fontId="71" fillId="2" borderId="269" xfId="2" applyNumberFormat="1" applyFont="1" applyFill="1" applyBorder="1" applyAlignment="1" applyProtection="1">
      <alignment horizontal="center" vertical="center"/>
    </xf>
    <xf numFmtId="166" fontId="70" fillId="2" borderId="20" xfId="2" applyNumberFormat="1" applyFont="1" applyFill="1" applyBorder="1" applyAlignment="1" applyProtection="1">
      <alignment horizontal="center" vertical="center"/>
    </xf>
    <xf numFmtId="2" fontId="71" fillId="2" borderId="273" xfId="2" applyNumberFormat="1" applyFont="1" applyFill="1" applyBorder="1" applyAlignment="1" applyProtection="1">
      <alignment horizontal="center" vertical="center"/>
    </xf>
    <xf numFmtId="166" fontId="70" fillId="2" borderId="262" xfId="2" applyNumberFormat="1" applyFont="1" applyFill="1" applyBorder="1" applyAlignment="1" applyProtection="1">
      <alignment horizontal="center" vertical="center"/>
    </xf>
    <xf numFmtId="165" fontId="71" fillId="0" borderId="398" xfId="1" applyNumberFormat="1" applyFont="1" applyFill="1" applyBorder="1" applyAlignment="1" applyProtection="1">
      <alignment horizontal="center" vertical="center"/>
    </xf>
    <xf numFmtId="166" fontId="71" fillId="2" borderId="261" xfId="2" applyNumberFormat="1" applyFont="1" applyFill="1" applyBorder="1" applyAlignment="1" applyProtection="1">
      <alignment horizontal="center" vertical="center"/>
    </xf>
    <xf numFmtId="166" fontId="71" fillId="2" borderId="262" xfId="2" applyNumberFormat="1" applyFont="1" applyFill="1" applyBorder="1" applyAlignment="1" applyProtection="1">
      <alignment horizontal="center" vertical="center"/>
    </xf>
    <xf numFmtId="0" fontId="0" fillId="0" borderId="358" xfId="0" applyBorder="1" applyAlignment="1">
      <alignment vertical="center"/>
    </xf>
    <xf numFmtId="166" fontId="70" fillId="2" borderId="267" xfId="2" applyNumberFormat="1" applyFont="1" applyFill="1" applyBorder="1" applyAlignment="1" applyProtection="1">
      <alignment horizontal="center" vertical="center"/>
    </xf>
    <xf numFmtId="165" fontId="71" fillId="0" borderId="159" xfId="1" applyNumberFormat="1" applyFont="1" applyFill="1" applyBorder="1" applyAlignment="1" applyProtection="1">
      <alignment horizontal="center" vertical="center"/>
    </xf>
    <xf numFmtId="166" fontId="71" fillId="2" borderId="270" xfId="2" applyNumberFormat="1" applyFont="1" applyFill="1" applyBorder="1" applyAlignment="1" applyProtection="1">
      <alignment horizontal="center" vertical="center"/>
    </xf>
    <xf numFmtId="166" fontId="71" fillId="2" borderId="271" xfId="2" applyNumberFormat="1" applyFont="1" applyFill="1" applyBorder="1" applyAlignment="1" applyProtection="1">
      <alignment horizontal="center" vertical="center"/>
    </xf>
    <xf numFmtId="166" fontId="70" fillId="2" borderId="26" xfId="2" applyNumberFormat="1" applyFont="1" applyFill="1" applyBorder="1" applyAlignment="1" applyProtection="1">
      <alignment horizontal="center" vertical="center"/>
    </xf>
    <xf numFmtId="2" fontId="71" fillId="2" borderId="159" xfId="2" applyNumberFormat="1" applyFont="1" applyFill="1" applyBorder="1" applyAlignment="1" applyProtection="1">
      <alignment horizontal="center" vertical="center"/>
    </xf>
    <xf numFmtId="166" fontId="70" fillId="2" borderId="265" xfId="2" applyNumberFormat="1" applyFont="1" applyFill="1" applyBorder="1" applyAlignment="1" applyProtection="1">
      <alignment horizontal="center" vertical="center"/>
    </xf>
    <xf numFmtId="165" fontId="71" fillId="0" borderId="397" xfId="1" applyNumberFormat="1" applyFont="1" applyFill="1" applyBorder="1" applyAlignment="1" applyProtection="1">
      <alignment horizontal="center" vertical="center"/>
    </xf>
    <xf numFmtId="166" fontId="71" fillId="2" borderId="264" xfId="2" applyNumberFormat="1" applyFont="1" applyFill="1" applyBorder="1" applyAlignment="1" applyProtection="1">
      <alignment horizontal="center" vertical="center"/>
    </xf>
    <xf numFmtId="166" fontId="71" fillId="2" borderId="265" xfId="2" applyNumberFormat="1" applyFont="1" applyFill="1" applyBorder="1" applyAlignment="1" applyProtection="1">
      <alignment horizontal="center" vertical="center"/>
    </xf>
    <xf numFmtId="3" fontId="33" fillId="0" borderId="0" xfId="0" applyNumberFormat="1" applyFont="1" applyAlignment="1">
      <alignment vertical="center"/>
    </xf>
    <xf numFmtId="3" fontId="33" fillId="0" borderId="0" xfId="0" applyNumberFormat="1" applyFont="1" applyAlignment="1">
      <alignment horizontal="center" vertical="center"/>
    </xf>
    <xf numFmtId="43" fontId="0" fillId="0" borderId="0" xfId="1" applyFont="1" applyProtection="1"/>
    <xf numFmtId="165" fontId="71" fillId="0" borderId="274" xfId="1" applyNumberFormat="1" applyFont="1" applyFill="1" applyBorder="1" applyAlignment="1" applyProtection="1">
      <alignment horizontal="center" vertical="center"/>
    </xf>
    <xf numFmtId="165" fontId="71" fillId="0" borderId="399" xfId="1" applyNumberFormat="1" applyFont="1" applyFill="1" applyBorder="1" applyAlignment="1" applyProtection="1">
      <alignment horizontal="center" vertical="center"/>
    </xf>
    <xf numFmtId="43" fontId="0" fillId="0" borderId="0" xfId="0" applyNumberFormat="1"/>
    <xf numFmtId="165" fontId="71" fillId="0" borderId="265" xfId="1" applyNumberFormat="1" applyFont="1" applyFill="1" applyBorder="1" applyAlignment="1" applyProtection="1">
      <alignment horizontal="center" vertical="center"/>
    </xf>
    <xf numFmtId="166" fontId="70" fillId="2" borderId="14" xfId="2" applyNumberFormat="1" applyFont="1" applyFill="1" applyBorder="1" applyAlignment="1" applyProtection="1">
      <alignment horizontal="center" vertical="center"/>
    </xf>
    <xf numFmtId="165" fontId="71" fillId="0" borderId="264" xfId="1" applyNumberFormat="1" applyFont="1" applyFill="1" applyBorder="1" applyAlignment="1" applyProtection="1">
      <alignment horizontal="center" vertical="center"/>
    </xf>
    <xf numFmtId="10" fontId="0" fillId="0" borderId="0" xfId="0" applyNumberFormat="1" applyAlignment="1">
      <alignment horizontal="center" vertical="center"/>
    </xf>
    <xf numFmtId="166" fontId="93" fillId="32" borderId="275" xfId="0" applyNumberFormat="1" applyFont="1" applyFill="1" applyBorder="1" applyAlignment="1">
      <alignment horizontal="center" vertical="center"/>
    </xf>
    <xf numFmtId="165" fontId="68" fillId="32" borderId="278" xfId="0" applyNumberFormat="1" applyFont="1" applyFill="1" applyBorder="1" applyAlignment="1">
      <alignment vertical="center"/>
    </xf>
    <xf numFmtId="165" fontId="68" fillId="32" borderId="280" xfId="0" applyNumberFormat="1" applyFont="1" applyFill="1" applyBorder="1" applyAlignment="1">
      <alignment vertical="center"/>
    </xf>
    <xf numFmtId="165" fontId="39" fillId="32" borderId="281" xfId="0" applyNumberFormat="1" applyFont="1" applyFill="1" applyBorder="1" applyAlignment="1">
      <alignment vertical="center"/>
    </xf>
    <xf numFmtId="10" fontId="68" fillId="32" borderId="281" xfId="2" applyNumberFormat="1" applyFont="1" applyFill="1" applyBorder="1" applyAlignment="1" applyProtection="1">
      <alignment horizontal="center" vertical="center"/>
    </xf>
    <xf numFmtId="10" fontId="68" fillId="32" borderId="282" xfId="2" applyNumberFormat="1" applyFont="1" applyFill="1" applyBorder="1" applyAlignment="1" applyProtection="1">
      <alignment horizontal="center" vertical="center"/>
    </xf>
    <xf numFmtId="10" fontId="93" fillId="32" borderId="283" xfId="0" applyNumberFormat="1" applyFont="1" applyFill="1" applyBorder="1" applyAlignment="1">
      <alignment horizontal="center" vertical="center"/>
    </xf>
    <xf numFmtId="2" fontId="68" fillId="32" borderId="284" xfId="2" applyNumberFormat="1" applyFont="1" applyFill="1" applyBorder="1" applyAlignment="1" applyProtection="1">
      <alignment horizontal="center" vertical="center"/>
    </xf>
    <xf numFmtId="165" fontId="39" fillId="32" borderId="275" xfId="0" applyNumberFormat="1" applyFont="1" applyFill="1" applyBorder="1" applyAlignment="1">
      <alignment vertical="center"/>
    </xf>
    <xf numFmtId="166" fontId="93" fillId="32" borderId="277" xfId="0" applyNumberFormat="1" applyFont="1" applyFill="1" applyBorder="1" applyAlignment="1">
      <alignment horizontal="center" vertical="center"/>
    </xf>
    <xf numFmtId="165" fontId="68" fillId="32" borderId="275" xfId="0" applyNumberFormat="1" applyFont="1" applyFill="1" applyBorder="1" applyAlignment="1">
      <alignment vertical="center"/>
    </xf>
    <xf numFmtId="10" fontId="68" fillId="32" borderId="279" xfId="2" applyNumberFormat="1" applyFont="1" applyFill="1" applyBorder="1" applyAlignment="1" applyProtection="1">
      <alignment horizontal="center" vertical="center"/>
    </xf>
    <xf numFmtId="10" fontId="68" fillId="32" borderId="280" xfId="0" applyNumberFormat="1" applyFont="1" applyFill="1" applyBorder="1" applyAlignment="1">
      <alignment horizontal="center" vertical="center"/>
    </xf>
    <xf numFmtId="165" fontId="68" fillId="32" borderId="285" xfId="1" applyNumberFormat="1" applyFont="1" applyFill="1" applyBorder="1" applyAlignment="1" applyProtection="1">
      <alignment vertical="center"/>
    </xf>
    <xf numFmtId="165" fontId="68" fillId="32" borderId="286" xfId="1" applyNumberFormat="1" applyFont="1" applyFill="1" applyBorder="1" applyAlignment="1" applyProtection="1">
      <alignment vertical="center"/>
    </xf>
    <xf numFmtId="0" fontId="39" fillId="0" borderId="0" xfId="0" applyFont="1"/>
    <xf numFmtId="0" fontId="39" fillId="0" borderId="358" xfId="0" applyFont="1" applyBorder="1"/>
    <xf numFmtId="0" fontId="39" fillId="0" borderId="0" xfId="0" applyFont="1" applyAlignment="1">
      <alignment vertical="center"/>
    </xf>
    <xf numFmtId="0" fontId="66" fillId="0" borderId="431" xfId="0" applyFont="1" applyBorder="1" applyAlignment="1">
      <alignment vertical="center"/>
    </xf>
    <xf numFmtId="0" fontId="66" fillId="0" borderId="215" xfId="0" applyFont="1" applyBorder="1" applyAlignment="1">
      <alignment vertical="center"/>
    </xf>
    <xf numFmtId="0" fontId="66" fillId="0" borderId="432" xfId="0" applyFont="1" applyBorder="1" applyAlignment="1">
      <alignment vertical="center"/>
    </xf>
    <xf numFmtId="0" fontId="67" fillId="15" borderId="0" xfId="0" applyFont="1" applyFill="1" applyAlignment="1">
      <alignment horizontal="center" vertical="center"/>
    </xf>
    <xf numFmtId="0" fontId="0" fillId="2" borderId="0" xfId="0" applyFill="1"/>
    <xf numFmtId="0" fontId="0" fillId="2" borderId="358" xfId="0" applyFill="1" applyBorder="1"/>
    <xf numFmtId="0" fontId="72" fillId="0" borderId="0" xfId="0" applyFont="1" applyAlignment="1">
      <alignment vertical="center"/>
    </xf>
    <xf numFmtId="0" fontId="0" fillId="2" borderId="200" xfId="0" applyFill="1" applyBorder="1"/>
    <xf numFmtId="0" fontId="67" fillId="16" borderId="0" xfId="0" applyFont="1" applyFill="1" applyAlignment="1">
      <alignment horizontal="center" vertical="center"/>
    </xf>
    <xf numFmtId="0" fontId="67" fillId="14" borderId="0" xfId="0" applyFont="1" applyFill="1" applyAlignment="1">
      <alignment horizontal="center" vertical="center"/>
    </xf>
    <xf numFmtId="0" fontId="66" fillId="16" borderId="0" xfId="0" applyFont="1" applyFill="1"/>
    <xf numFmtId="0" fontId="66" fillId="0" borderId="0" xfId="0" applyFont="1" applyAlignment="1">
      <alignment horizontal="center" vertical="center"/>
    </xf>
    <xf numFmtId="0" fontId="66" fillId="0" borderId="200" xfId="0" applyFont="1" applyBorder="1" applyAlignment="1">
      <alignment vertical="center"/>
    </xf>
    <xf numFmtId="165" fontId="39" fillId="0" borderId="0" xfId="1" applyNumberFormat="1" applyFont="1" applyBorder="1" applyAlignment="1" applyProtection="1">
      <alignment vertical="center"/>
    </xf>
    <xf numFmtId="0" fontId="66" fillId="0" borderId="288" xfId="0" applyFont="1" applyBorder="1" applyAlignment="1">
      <alignment vertical="center"/>
    </xf>
    <xf numFmtId="0" fontId="82" fillId="0" borderId="0" xfId="0" applyFont="1"/>
    <xf numFmtId="0" fontId="82" fillId="0" borderId="0" xfId="0" applyFont="1" applyAlignment="1">
      <alignment vertical="center"/>
    </xf>
    <xf numFmtId="0" fontId="78" fillId="0" borderId="0" xfId="0" applyFont="1"/>
    <xf numFmtId="0" fontId="78"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88" fillId="28" borderId="293" xfId="0" applyFont="1" applyFill="1" applyBorder="1" applyAlignment="1">
      <alignment horizontal="center" vertical="center" wrapText="1"/>
    </xf>
    <xf numFmtId="0" fontId="61" fillId="0" borderId="390" xfId="0" applyFont="1" applyBorder="1" applyAlignment="1">
      <alignment horizontal="center" vertical="center"/>
    </xf>
    <xf numFmtId="0" fontId="61" fillId="0" borderId="441" xfId="0" applyFont="1" applyBorder="1" applyAlignment="1">
      <alignment horizontal="center" vertical="center"/>
    </xf>
    <xf numFmtId="0" fontId="75" fillId="0" borderId="315" xfId="0" applyFont="1" applyBorder="1" applyAlignment="1">
      <alignment horizontal="center" vertical="center"/>
    </xf>
    <xf numFmtId="2" fontId="75" fillId="0" borderId="290" xfId="0" applyNumberFormat="1" applyFont="1" applyBorder="1" applyAlignment="1">
      <alignment horizontal="center" vertical="center"/>
    </xf>
    <xf numFmtId="0" fontId="75" fillId="0" borderId="316" xfId="0" applyFont="1" applyBorder="1" applyAlignment="1">
      <alignment horizontal="center" vertical="center"/>
    </xf>
    <xf numFmtId="2" fontId="75" fillId="0" borderId="293" xfId="0" applyNumberFormat="1" applyFont="1" applyBorder="1" applyAlignment="1">
      <alignment horizontal="center" vertical="center"/>
    </xf>
    <xf numFmtId="0" fontId="0" fillId="0" borderId="444" xfId="0" applyBorder="1"/>
    <xf numFmtId="0" fontId="0" fillId="0" borderId="445" xfId="0" applyBorder="1"/>
    <xf numFmtId="0" fontId="0" fillId="0" borderId="446" xfId="0" applyBorder="1"/>
    <xf numFmtId="9" fontId="75" fillId="2" borderId="253" xfId="2" applyFont="1" applyFill="1" applyBorder="1" applyAlignment="1">
      <alignment horizontal="center" vertical="center"/>
    </xf>
    <xf numFmtId="0" fontId="137" fillId="0" borderId="0" xfId="0" applyFont="1"/>
    <xf numFmtId="0" fontId="137" fillId="0" borderId="0" xfId="0" applyFont="1" applyAlignment="1">
      <alignment vertical="top"/>
    </xf>
    <xf numFmtId="0" fontId="137" fillId="0" borderId="0" xfId="0" applyFont="1" applyAlignment="1">
      <alignment horizontal="left"/>
    </xf>
    <xf numFmtId="0" fontId="138" fillId="0" borderId="0" xfId="0" applyFont="1"/>
    <xf numFmtId="0" fontId="139" fillId="0" borderId="0" xfId="0" applyFont="1"/>
    <xf numFmtId="0" fontId="137" fillId="0" borderId="0" xfId="0" applyFont="1" applyAlignment="1">
      <alignment vertical="center"/>
    </xf>
    <xf numFmtId="0" fontId="138" fillId="0" borderId="0" xfId="0" applyFont="1" applyAlignment="1">
      <alignment vertical="center"/>
    </xf>
    <xf numFmtId="0" fontId="139" fillId="0" borderId="0" xfId="0" applyFont="1" applyAlignment="1">
      <alignment vertical="center"/>
    </xf>
    <xf numFmtId="0" fontId="139" fillId="0" borderId="0" xfId="0" applyFont="1" applyAlignment="1">
      <alignment horizontal="left" vertical="top"/>
    </xf>
    <xf numFmtId="0" fontId="140" fillId="0" borderId="0" xfId="0" applyFont="1" applyAlignment="1">
      <alignment horizontal="left" vertical="top"/>
    </xf>
    <xf numFmtId="0" fontId="141" fillId="0" borderId="0" xfId="0" applyFont="1" applyAlignment="1">
      <alignment vertical="top"/>
    </xf>
    <xf numFmtId="0" fontId="142" fillId="0" borderId="0" xfId="0" applyFont="1" applyAlignment="1">
      <alignment vertical="top"/>
    </xf>
    <xf numFmtId="0" fontId="139" fillId="0" borderId="0" xfId="0" applyFont="1" applyAlignment="1">
      <alignment vertical="top"/>
    </xf>
    <xf numFmtId="0" fontId="143" fillId="0" borderId="0" xfId="0" applyFont="1" applyAlignment="1">
      <alignment horizontal="left" vertical="top" readingOrder="1"/>
    </xf>
    <xf numFmtId="0" fontId="143" fillId="0" borderId="451" xfId="0" applyFont="1" applyBorder="1" applyAlignment="1">
      <alignment horizontal="left" vertical="top" readingOrder="1"/>
    </xf>
    <xf numFmtId="0" fontId="143" fillId="0" borderId="452" xfId="0" applyFont="1" applyBorder="1" applyAlignment="1">
      <alignment horizontal="left" vertical="top" readingOrder="1"/>
    </xf>
    <xf numFmtId="0" fontId="143" fillId="0" borderId="453" xfId="0" applyFont="1" applyBorder="1" applyAlignment="1">
      <alignment horizontal="left" vertical="top" readingOrder="1"/>
    </xf>
    <xf numFmtId="0" fontId="144" fillId="0" borderId="0" xfId="0" applyFont="1"/>
    <xf numFmtId="0" fontId="137" fillId="0" borderId="0" xfId="0" quotePrefix="1" applyFont="1" applyAlignment="1">
      <alignment vertical="center"/>
    </xf>
    <xf numFmtId="0" fontId="136" fillId="0" borderId="454" xfId="0" applyFont="1" applyBorder="1" applyAlignment="1">
      <alignment horizontal="center" vertical="center"/>
    </xf>
    <xf numFmtId="49" fontId="146" fillId="0" borderId="114" xfId="7" applyNumberFormat="1" applyFont="1" applyBorder="1" applyAlignment="1">
      <alignment horizontal="center" vertical="center"/>
    </xf>
    <xf numFmtId="0" fontId="147" fillId="0" borderId="0" xfId="0" applyFont="1" applyAlignment="1">
      <alignment vertical="center"/>
    </xf>
    <xf numFmtId="0" fontId="147" fillId="0" borderId="0" xfId="0" applyFont="1" applyAlignment="1">
      <alignment vertical="center" wrapText="1"/>
    </xf>
    <xf numFmtId="0" fontId="148" fillId="14" borderId="4" xfId="0" quotePrefix="1" applyFont="1" applyFill="1" applyBorder="1" applyAlignment="1">
      <alignment horizontal="center" vertical="center" wrapText="1"/>
    </xf>
    <xf numFmtId="0" fontId="148" fillId="14" borderId="3" xfId="0" quotePrefix="1" applyFont="1" applyFill="1" applyBorder="1" applyAlignment="1">
      <alignment horizontal="center" vertical="center" wrapText="1"/>
    </xf>
    <xf numFmtId="0" fontId="148" fillId="14" borderId="377" xfId="0" quotePrefix="1" applyFont="1" applyFill="1" applyBorder="1" applyAlignment="1">
      <alignment horizontal="center" vertical="center" wrapText="1"/>
    </xf>
    <xf numFmtId="0" fontId="149" fillId="0" borderId="0" xfId="0" applyFont="1" applyAlignment="1">
      <alignment vertical="center"/>
    </xf>
    <xf numFmtId="0" fontId="150" fillId="0" borderId="139" xfId="0" quotePrefix="1" applyFont="1" applyBorder="1" applyAlignment="1">
      <alignment vertical="center"/>
    </xf>
    <xf numFmtId="0" fontId="150" fillId="0" borderId="0" xfId="0" applyFont="1" applyAlignment="1">
      <alignment horizontal="center" vertical="center"/>
    </xf>
    <xf numFmtId="0" fontId="150" fillId="0" borderId="139" xfId="0" applyFont="1" applyBorder="1" applyAlignment="1">
      <alignment horizontal="center" vertical="center"/>
    </xf>
    <xf numFmtId="0" fontId="138" fillId="0" borderId="0" xfId="0" applyFont="1" applyAlignment="1">
      <alignment horizontal="left" vertical="top"/>
    </xf>
    <xf numFmtId="0" fontId="138" fillId="0" borderId="0" xfId="0" applyFont="1" applyAlignment="1">
      <alignment vertical="top"/>
    </xf>
    <xf numFmtId="0" fontId="151" fillId="0" borderId="0" xfId="0" applyFont="1" applyAlignment="1">
      <alignment horizontal="left" vertical="top"/>
    </xf>
    <xf numFmtId="0" fontId="151" fillId="0" borderId="0" xfId="0" applyFont="1" applyAlignment="1">
      <alignment horizontal="left" vertical="top" wrapText="1"/>
    </xf>
    <xf numFmtId="38" fontId="30" fillId="2" borderId="405" xfId="0" applyNumberFormat="1" applyFont="1" applyFill="1" applyBorder="1" applyAlignment="1">
      <alignment horizontal="center" vertical="center"/>
    </xf>
    <xf numFmtId="0" fontId="46" fillId="0" borderId="0" xfId="0" applyFont="1" applyAlignment="1">
      <alignment horizontal="center" vertical="center"/>
    </xf>
    <xf numFmtId="0" fontId="152" fillId="16" borderId="125" xfId="0" applyFont="1" applyFill="1" applyBorder="1" applyAlignment="1">
      <alignment horizontal="center" vertical="center" wrapText="1"/>
    </xf>
    <xf numFmtId="4" fontId="0" fillId="0" borderId="0" xfId="0" applyNumberFormat="1"/>
    <xf numFmtId="165" fontId="0" fillId="36" borderId="263" xfId="1" applyNumberFormat="1" applyFont="1" applyFill="1" applyBorder="1" applyAlignment="1" applyProtection="1">
      <alignment vertical="center"/>
    </xf>
    <xf numFmtId="166" fontId="70" fillId="36" borderId="266" xfId="2" applyNumberFormat="1" applyFont="1" applyFill="1" applyBorder="1" applyAlignment="1" applyProtection="1">
      <alignment horizontal="center" vertical="center"/>
    </xf>
    <xf numFmtId="0" fontId="0" fillId="36" borderId="0" xfId="0" applyFill="1"/>
    <xf numFmtId="10" fontId="2" fillId="40" borderId="263" xfId="2" applyNumberFormat="1" applyFont="1" applyFill="1" applyBorder="1" applyAlignment="1" applyProtection="1">
      <alignment horizontal="center" vertical="center"/>
    </xf>
    <xf numFmtId="10" fontId="0" fillId="36" borderId="263" xfId="2" applyNumberFormat="1" applyFont="1" applyFill="1" applyBorder="1" applyAlignment="1" applyProtection="1">
      <alignment horizontal="center" vertical="center"/>
    </xf>
    <xf numFmtId="0" fontId="28" fillId="18" borderId="0" xfId="0" applyFont="1" applyFill="1" applyAlignment="1">
      <alignment horizontal="center" vertical="center"/>
    </xf>
    <xf numFmtId="10" fontId="0" fillId="0" borderId="0" xfId="2" applyNumberFormat="1" applyFont="1"/>
    <xf numFmtId="43" fontId="71" fillId="0" borderId="24" xfId="1" applyFont="1" applyFill="1" applyBorder="1" applyAlignment="1" applyProtection="1">
      <alignment horizontal="center" vertical="center"/>
    </xf>
    <xf numFmtId="15" fontId="138" fillId="0" borderId="0" xfId="0" applyNumberFormat="1" applyFont="1" applyAlignment="1">
      <alignment horizontal="left" vertical="top"/>
    </xf>
    <xf numFmtId="0" fontId="154" fillId="0" borderId="0" xfId="0" applyFont="1" applyAlignment="1">
      <alignment horizontal="center" vertical="center" wrapText="1"/>
    </xf>
    <xf numFmtId="0" fontId="154" fillId="0" borderId="0" xfId="0" applyFont="1" applyAlignment="1">
      <alignment horizontal="center" vertical="center"/>
    </xf>
    <xf numFmtId="0" fontId="89" fillId="36" borderId="315" xfId="0" applyFont="1" applyFill="1" applyBorder="1" applyAlignment="1">
      <alignment horizontal="center" vertical="center" wrapText="1"/>
    </xf>
    <xf numFmtId="167" fontId="74" fillId="36" borderId="290" xfId="0" applyNumberFormat="1" applyFont="1" applyFill="1" applyBorder="1" applyAlignment="1">
      <alignment horizontal="center" vertical="center" wrapText="1"/>
    </xf>
    <xf numFmtId="177" fontId="88" fillId="36" borderId="439" xfId="0" applyNumberFormat="1" applyFont="1" applyFill="1" applyBorder="1" applyAlignment="1">
      <alignment horizontal="center" vertical="center" wrapText="1"/>
    </xf>
    <xf numFmtId="0" fontId="89" fillId="36" borderId="316" xfId="0" applyFont="1" applyFill="1" applyBorder="1" applyAlignment="1">
      <alignment horizontal="center" vertical="center" wrapText="1"/>
    </xf>
    <xf numFmtId="167" fontId="74" fillId="36" borderId="293" xfId="0" applyNumberFormat="1" applyFont="1" applyFill="1" applyBorder="1" applyAlignment="1">
      <alignment horizontal="center" vertical="center" wrapText="1"/>
    </xf>
    <xf numFmtId="177" fontId="88" fillId="36" borderId="367" xfId="0" applyNumberFormat="1" applyFont="1" applyFill="1" applyBorder="1" applyAlignment="1">
      <alignment horizontal="center" vertical="center" wrapText="1"/>
    </xf>
    <xf numFmtId="0" fontId="0" fillId="2" borderId="176" xfId="0" applyFill="1" applyBorder="1" applyAlignment="1">
      <alignment vertical="center"/>
    </xf>
    <xf numFmtId="0" fontId="0" fillId="2" borderId="0" xfId="0" applyFill="1" applyAlignment="1">
      <alignment vertical="center"/>
    </xf>
    <xf numFmtId="0" fontId="0" fillId="2" borderId="358" xfId="0" applyFill="1" applyBorder="1" applyAlignment="1">
      <alignment vertical="center"/>
    </xf>
    <xf numFmtId="43" fontId="0" fillId="0" borderId="0" xfId="1" applyFont="1"/>
    <xf numFmtId="189" fontId="0" fillId="0" borderId="0" xfId="0" applyNumberFormat="1"/>
    <xf numFmtId="164" fontId="0" fillId="0" borderId="0" xfId="0" applyNumberFormat="1"/>
    <xf numFmtId="9" fontId="0" fillId="0" borderId="0" xfId="0" applyNumberFormat="1"/>
    <xf numFmtId="0" fontId="99" fillId="2" borderId="347" xfId="4" applyFont="1" applyFill="1" applyBorder="1" applyAlignment="1">
      <alignment horizontal="center" vertical="top"/>
    </xf>
    <xf numFmtId="0" fontId="94" fillId="13" borderId="344" xfId="4" applyFont="1" applyFill="1" applyBorder="1"/>
    <xf numFmtId="0" fontId="94" fillId="13" borderId="59" xfId="4" applyFont="1" applyFill="1" applyBorder="1"/>
    <xf numFmtId="0" fontId="96" fillId="0" borderId="0" xfId="4" applyFont="1"/>
    <xf numFmtId="0" fontId="64" fillId="13" borderId="60" xfId="11" applyFont="1" applyFill="1" applyBorder="1" applyAlignment="1">
      <alignment horizontal="center" vertical="center"/>
    </xf>
    <xf numFmtId="0" fontId="97" fillId="11" borderId="371" xfId="4" applyFont="1" applyFill="1" applyBorder="1" applyAlignment="1">
      <alignment vertical="center" wrapText="1"/>
    </xf>
    <xf numFmtId="0" fontId="94" fillId="11" borderId="377" xfId="4" applyFont="1" applyFill="1" applyBorder="1" applyAlignment="1">
      <alignment vertical="center"/>
    </xf>
    <xf numFmtId="0" fontId="94" fillId="0" borderId="3" xfId="4" applyFont="1" applyBorder="1"/>
    <xf numFmtId="0" fontId="94" fillId="0" borderId="376" xfId="4" applyFont="1" applyBorder="1" applyAlignment="1" applyProtection="1">
      <alignment vertical="center" wrapText="1"/>
      <protection locked="0"/>
    </xf>
    <xf numFmtId="0" fontId="99" fillId="0" borderId="0" xfId="4" applyFont="1"/>
    <xf numFmtId="0" fontId="101" fillId="0" borderId="0" xfId="4" applyFont="1"/>
    <xf numFmtId="0" fontId="96" fillId="13" borderId="0" xfId="4" applyFont="1" applyFill="1"/>
    <xf numFmtId="17" fontId="50" fillId="0" borderId="26" xfId="0" applyNumberFormat="1" applyFont="1" applyBorder="1" applyAlignment="1">
      <alignment horizontal="center" vertical="center" textRotation="90"/>
    </xf>
    <xf numFmtId="0" fontId="40" fillId="0" borderId="0" xfId="0" applyFont="1" applyAlignment="1">
      <alignment vertical="center"/>
    </xf>
    <xf numFmtId="43" fontId="0" fillId="0" borderId="0" xfId="1" applyFont="1" applyAlignment="1">
      <alignment vertical="center"/>
    </xf>
    <xf numFmtId="43" fontId="2" fillId="0" borderId="0" xfId="1" applyFont="1" applyAlignment="1">
      <alignment horizontal="center" vertical="center"/>
    </xf>
    <xf numFmtId="4" fontId="0" fillId="0" borderId="0" xfId="0" applyNumberFormat="1" applyAlignment="1">
      <alignment vertical="center"/>
    </xf>
    <xf numFmtId="10" fontId="0" fillId="0" borderId="0" xfId="0" applyNumberFormat="1"/>
    <xf numFmtId="1" fontId="7" fillId="0" borderId="0" xfId="0" applyNumberFormat="1" applyFont="1" applyAlignment="1">
      <alignment wrapText="1"/>
    </xf>
    <xf numFmtId="0" fontId="7" fillId="0" borderId="0" xfId="0" applyFont="1" applyAlignment="1">
      <alignment wrapText="1"/>
    </xf>
    <xf numFmtId="4" fontId="0" fillId="0" borderId="0" xfId="0" applyNumberFormat="1" applyAlignment="1">
      <alignment wrapText="1"/>
    </xf>
    <xf numFmtId="9" fontId="0" fillId="0" borderId="0" xfId="0" applyNumberFormat="1" applyAlignment="1">
      <alignment wrapText="1"/>
    </xf>
    <xf numFmtId="10" fontId="0" fillId="0" borderId="0" xfId="0" applyNumberFormat="1" applyAlignment="1">
      <alignment wrapText="1"/>
    </xf>
    <xf numFmtId="0" fontId="0" fillId="0" borderId="0" xfId="0" applyAlignment="1">
      <alignment vertical="center" wrapText="1"/>
    </xf>
    <xf numFmtId="15" fontId="0" fillId="0" borderId="0" xfId="0" applyNumberFormat="1" applyAlignment="1">
      <alignment vertical="center" wrapText="1"/>
    </xf>
    <xf numFmtId="190" fontId="0" fillId="0" borderId="0" xfId="1" applyNumberFormat="1" applyFont="1"/>
    <xf numFmtId="174" fontId="158" fillId="0" borderId="0" xfId="4" applyNumberFormat="1" applyFont="1" applyAlignment="1">
      <alignment horizontal="center" vertical="center" wrapText="1"/>
    </xf>
    <xf numFmtId="190" fontId="159" fillId="0" borderId="0" xfId="0" applyNumberFormat="1" applyFont="1"/>
    <xf numFmtId="0" fontId="6" fillId="0" borderId="39"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42"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44" xfId="0" applyFont="1" applyBorder="1" applyAlignment="1">
      <alignment horizontal="center" vertical="center" wrapText="1"/>
    </xf>
    <xf numFmtId="0" fontId="6" fillId="0" borderId="45" xfId="0" applyFont="1" applyBorder="1" applyAlignment="1">
      <alignment horizontal="center" vertical="center" wrapText="1"/>
    </xf>
    <xf numFmtId="0" fontId="7" fillId="2" borderId="19" xfId="0" applyFont="1" applyFill="1" applyBorder="1" applyAlignment="1">
      <alignment horizontal="center" vertical="center"/>
    </xf>
    <xf numFmtId="170" fontId="7" fillId="0" borderId="19" xfId="0" applyNumberFormat="1" applyFont="1" applyBorder="1" applyAlignment="1" applyProtection="1">
      <alignment vertical="center"/>
      <protection locked="0"/>
    </xf>
    <xf numFmtId="170" fontId="7" fillId="2" borderId="20" xfId="0" applyNumberFormat="1" applyFont="1" applyFill="1" applyBorder="1" applyAlignment="1">
      <alignment vertical="center"/>
    </xf>
    <xf numFmtId="0" fontId="7" fillId="2" borderId="25" xfId="0" applyFont="1" applyFill="1" applyBorder="1" applyAlignment="1">
      <alignment horizontal="center" vertical="center"/>
    </xf>
    <xf numFmtId="0" fontId="7" fillId="4" borderId="26" xfId="0" applyFont="1" applyFill="1" applyBorder="1" applyAlignment="1" applyProtection="1">
      <alignment horizontal="center" vertical="center"/>
      <protection locked="0"/>
    </xf>
    <xf numFmtId="0" fontId="7" fillId="4" borderId="27" xfId="0" applyFont="1" applyFill="1" applyBorder="1" applyAlignment="1" applyProtection="1">
      <alignment horizontal="center" vertical="center"/>
      <protection locked="0"/>
    </xf>
    <xf numFmtId="170" fontId="7" fillId="0" borderId="26" xfId="0" applyNumberFormat="1" applyFont="1" applyBorder="1" applyAlignment="1" applyProtection="1">
      <alignment vertical="center"/>
      <protection locked="0"/>
    </xf>
    <xf numFmtId="170" fontId="7" fillId="2" borderId="28" xfId="0" applyNumberFormat="1" applyFont="1" applyFill="1" applyBorder="1" applyAlignment="1">
      <alignment vertical="center"/>
    </xf>
    <xf numFmtId="167" fontId="7" fillId="0" borderId="29" xfId="0" applyNumberFormat="1" applyFont="1" applyBorder="1" applyAlignment="1" applyProtection="1">
      <alignment horizontal="center" vertical="center"/>
      <protection locked="0"/>
    </xf>
    <xf numFmtId="167" fontId="7" fillId="0" borderId="27" xfId="0" applyNumberFormat="1" applyFont="1" applyBorder="1" applyAlignment="1" applyProtection="1">
      <alignment horizontal="center" vertical="center"/>
      <protection locked="0"/>
    </xf>
    <xf numFmtId="167" fontId="7" fillId="0" borderId="25" xfId="0" applyNumberFormat="1"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167" fontId="7" fillId="0" borderId="26" xfId="0" applyNumberFormat="1" applyFont="1" applyBorder="1" applyAlignment="1" applyProtection="1">
      <alignment horizontal="center" vertical="center"/>
      <protection locked="0"/>
    </xf>
    <xf numFmtId="0" fontId="7" fillId="2" borderId="8" xfId="0" applyFont="1" applyFill="1" applyBorder="1" applyAlignment="1">
      <alignment horizontal="center" vertical="center"/>
    </xf>
    <xf numFmtId="167" fontId="7" fillId="0" borderId="30" xfId="0" applyNumberFormat="1" applyFont="1" applyBorder="1" applyAlignment="1" applyProtection="1">
      <alignment horizontal="center" vertical="center"/>
      <protection locked="0"/>
    </xf>
    <xf numFmtId="167" fontId="7" fillId="0" borderId="28" xfId="0" applyNumberFormat="1" applyFont="1" applyBorder="1" applyAlignment="1" applyProtection="1">
      <alignment horizontal="center" vertical="center"/>
      <protection locked="0"/>
    </xf>
    <xf numFmtId="0" fontId="7" fillId="2" borderId="31" xfId="0" applyFont="1" applyFill="1" applyBorder="1" applyAlignment="1">
      <alignment horizontal="center" vertical="center"/>
    </xf>
    <xf numFmtId="166" fontId="7" fillId="2" borderId="26" xfId="2" applyNumberFormat="1" applyFont="1" applyFill="1" applyBorder="1" applyAlignment="1">
      <alignment horizontal="center" vertical="center"/>
    </xf>
    <xf numFmtId="1" fontId="7" fillId="2" borderId="26" xfId="0" applyNumberFormat="1" applyFont="1" applyFill="1" applyBorder="1" applyAlignment="1">
      <alignment horizontal="center" vertical="center"/>
    </xf>
    <xf numFmtId="170" fontId="7" fillId="0" borderId="25" xfId="0" applyNumberFormat="1" applyFont="1" applyBorder="1" applyAlignment="1" applyProtection="1">
      <alignment vertical="center"/>
      <protection locked="0"/>
    </xf>
    <xf numFmtId="170" fontId="7" fillId="2" borderId="26" xfId="0" applyNumberFormat="1" applyFont="1" applyFill="1" applyBorder="1" applyAlignment="1">
      <alignment vertical="center"/>
    </xf>
    <xf numFmtId="0" fontId="7" fillId="2" borderId="421" xfId="0" applyFont="1" applyFill="1" applyBorder="1" applyAlignment="1">
      <alignment horizontal="center" vertical="center"/>
    </xf>
    <xf numFmtId="0" fontId="7" fillId="4" borderId="53" xfId="0" applyFont="1" applyFill="1" applyBorder="1" applyAlignment="1" applyProtection="1">
      <alignment horizontal="center" vertical="center"/>
      <protection locked="0"/>
    </xf>
    <xf numFmtId="0" fontId="7" fillId="4" borderId="422" xfId="0" applyFont="1" applyFill="1" applyBorder="1" applyAlignment="1" applyProtection="1">
      <alignment horizontal="center" vertical="center"/>
      <protection locked="0"/>
    </xf>
    <xf numFmtId="170" fontId="7" fillId="0" borderId="421" xfId="0" applyNumberFormat="1" applyFont="1" applyBorder="1" applyAlignment="1" applyProtection="1">
      <alignment vertical="center"/>
      <protection locked="0"/>
    </xf>
    <xf numFmtId="170" fontId="7" fillId="2" borderId="53" xfId="0" applyNumberFormat="1" applyFont="1" applyFill="1" applyBorder="1" applyAlignment="1">
      <alignment vertical="center"/>
    </xf>
    <xf numFmtId="170" fontId="7" fillId="0" borderId="53" xfId="0" applyNumberFormat="1" applyFont="1" applyBorder="1" applyAlignment="1" applyProtection="1">
      <alignment vertical="center"/>
      <protection locked="0"/>
    </xf>
    <xf numFmtId="167" fontId="7" fillId="0" borderId="117" xfId="0" applyNumberFormat="1" applyFont="1" applyBorder="1" applyAlignment="1" applyProtection="1">
      <alignment horizontal="center" vertical="center"/>
      <protection locked="0"/>
    </xf>
    <xf numFmtId="167" fontId="7" fillId="0" borderId="422" xfId="0" applyNumberFormat="1" applyFont="1" applyBorder="1" applyAlignment="1" applyProtection="1">
      <alignment horizontal="center" vertical="center"/>
      <protection locked="0"/>
    </xf>
    <xf numFmtId="167" fontId="7" fillId="0" borderId="421" xfId="0" applyNumberFormat="1" applyFont="1" applyBorder="1" applyAlignment="1" applyProtection="1">
      <alignment horizontal="center" vertical="center"/>
      <protection locked="0"/>
    </xf>
    <xf numFmtId="0" fontId="7" fillId="0" borderId="53" xfId="0" applyFont="1" applyBorder="1" applyAlignment="1" applyProtection="1">
      <alignment horizontal="center" vertical="center"/>
      <protection locked="0"/>
    </xf>
    <xf numFmtId="167" fontId="7" fillId="0" borderId="53" xfId="0" applyNumberFormat="1" applyFont="1" applyBorder="1" applyAlignment="1" applyProtection="1">
      <alignment horizontal="center" vertical="center"/>
      <protection locked="0"/>
    </xf>
    <xf numFmtId="0" fontId="7" fillId="2" borderId="423" xfId="0" applyFont="1" applyFill="1" applyBorder="1" applyAlignment="1">
      <alignment horizontal="center" vertical="center"/>
    </xf>
    <xf numFmtId="167" fontId="7" fillId="0" borderId="52" xfId="0" applyNumberFormat="1" applyFont="1" applyBorder="1" applyAlignment="1" applyProtection="1">
      <alignment horizontal="center" vertical="center"/>
      <protection locked="0"/>
    </xf>
    <xf numFmtId="167" fontId="7" fillId="0" borderId="51" xfId="0" applyNumberFormat="1" applyFont="1" applyBorder="1" applyAlignment="1" applyProtection="1">
      <alignment horizontal="center" vertical="center"/>
      <protection locked="0"/>
    </xf>
    <xf numFmtId="0" fontId="7" fillId="2" borderId="424" xfId="0" applyFont="1" applyFill="1" applyBorder="1" applyAlignment="1">
      <alignment horizontal="center" vertical="center"/>
    </xf>
    <xf numFmtId="166" fontId="7" fillId="2" borderId="53" xfId="2" applyNumberFormat="1" applyFont="1" applyFill="1" applyBorder="1" applyAlignment="1">
      <alignment horizontal="center" vertical="center"/>
    </xf>
    <xf numFmtId="1" fontId="7" fillId="2" borderId="53" xfId="0" applyNumberFormat="1" applyFont="1" applyFill="1" applyBorder="1" applyAlignment="1">
      <alignment horizontal="center" vertical="center"/>
    </xf>
    <xf numFmtId="0" fontId="7" fillId="20" borderId="32" xfId="0" applyFont="1" applyFill="1" applyBorder="1" applyAlignment="1">
      <alignment horizontal="center" vertical="center"/>
    </xf>
    <xf numFmtId="0" fontId="7" fillId="20" borderId="33" xfId="0" applyFont="1" applyFill="1" applyBorder="1" applyAlignment="1">
      <alignment vertical="center"/>
    </xf>
    <xf numFmtId="0" fontId="6" fillId="20" borderId="34" xfId="0" applyFont="1" applyFill="1" applyBorder="1" applyAlignment="1">
      <alignment horizontal="right" vertical="center"/>
    </xf>
    <xf numFmtId="170" fontId="7" fillId="20" borderId="32" xfId="0" applyNumberFormat="1" applyFont="1" applyFill="1" applyBorder="1" applyAlignment="1" applyProtection="1">
      <alignment vertical="center"/>
      <protection locked="0"/>
    </xf>
    <xf numFmtId="170" fontId="7" fillId="20" borderId="33" xfId="0" applyNumberFormat="1" applyFont="1" applyFill="1" applyBorder="1" applyAlignment="1">
      <alignment vertical="center"/>
    </xf>
    <xf numFmtId="170" fontId="7" fillId="20" borderId="33" xfId="0" applyNumberFormat="1" applyFont="1" applyFill="1" applyBorder="1" applyAlignment="1" applyProtection="1">
      <alignment vertical="center"/>
      <protection locked="0"/>
    </xf>
    <xf numFmtId="170" fontId="7" fillId="20" borderId="35" xfId="0" applyNumberFormat="1" applyFont="1" applyFill="1" applyBorder="1" applyAlignment="1">
      <alignment vertical="center"/>
    </xf>
    <xf numFmtId="167" fontId="7" fillId="20" borderId="36" xfId="0" applyNumberFormat="1" applyFont="1" applyFill="1" applyBorder="1" applyAlignment="1">
      <alignment horizontal="center" vertical="center"/>
    </xf>
    <xf numFmtId="167" fontId="7" fillId="20" borderId="34" xfId="0" applyNumberFormat="1" applyFont="1" applyFill="1" applyBorder="1" applyAlignment="1">
      <alignment horizontal="center" vertical="center"/>
    </xf>
    <xf numFmtId="167" fontId="7" fillId="20" borderId="32" xfId="0" applyNumberFormat="1" applyFont="1" applyFill="1" applyBorder="1" applyAlignment="1">
      <alignment horizontal="center" vertical="center"/>
    </xf>
    <xf numFmtId="0" fontId="7" fillId="20" borderId="33" xfId="0" applyFont="1" applyFill="1" applyBorder="1" applyAlignment="1">
      <alignment horizontal="center" vertical="center"/>
    </xf>
    <xf numFmtId="0" fontId="7" fillId="20" borderId="38" xfId="0" applyFont="1" applyFill="1" applyBorder="1" applyAlignment="1">
      <alignment horizontal="center" vertical="center"/>
    </xf>
    <xf numFmtId="0" fontId="7" fillId="20" borderId="34" xfId="0" applyFont="1" applyFill="1" applyBorder="1" applyAlignment="1">
      <alignment vertical="center"/>
    </xf>
    <xf numFmtId="167" fontId="7" fillId="20" borderId="37" xfId="0" applyNumberFormat="1" applyFont="1" applyFill="1" applyBorder="1" applyAlignment="1">
      <alignment horizontal="center" vertical="center"/>
    </xf>
    <xf numFmtId="0" fontId="7" fillId="20" borderId="35" xfId="0" applyFont="1" applyFill="1" applyBorder="1" applyAlignment="1">
      <alignment vertical="center"/>
    </xf>
    <xf numFmtId="166" fontId="7" fillId="20" borderId="33" xfId="2" applyNumberFormat="1" applyFont="1" applyFill="1" applyBorder="1" applyAlignment="1">
      <alignment horizontal="center" vertical="center"/>
    </xf>
    <xf numFmtId="1" fontId="7" fillId="20" borderId="33" xfId="0" applyNumberFormat="1" applyFont="1" applyFill="1" applyBorder="1" applyAlignment="1">
      <alignment horizontal="center" vertical="center"/>
    </xf>
    <xf numFmtId="167" fontId="0" fillId="0" borderId="33" xfId="0" applyNumberFormat="1" applyBorder="1" applyAlignment="1">
      <alignment horizontal="center" vertical="center"/>
    </xf>
    <xf numFmtId="2" fontId="0" fillId="0" borderId="33" xfId="0" applyNumberFormat="1" applyBorder="1" applyAlignment="1">
      <alignment horizontal="center" vertical="center"/>
    </xf>
    <xf numFmtId="2" fontId="0" fillId="0" borderId="34" xfId="0" applyNumberFormat="1" applyBorder="1" applyAlignment="1">
      <alignment horizontal="center" vertical="center"/>
    </xf>
    <xf numFmtId="4" fontId="2" fillId="0" borderId="0" xfId="0" applyNumberFormat="1" applyFont="1" applyAlignment="1">
      <alignment horizontal="center"/>
    </xf>
    <xf numFmtId="164" fontId="0" fillId="0" borderId="0" xfId="0" applyNumberFormat="1" applyAlignment="1">
      <alignment vertical="center"/>
    </xf>
    <xf numFmtId="43" fontId="0" fillId="0" borderId="0" xfId="0" applyNumberFormat="1" applyAlignment="1">
      <alignment vertical="center"/>
    </xf>
    <xf numFmtId="168" fontId="2" fillId="0" borderId="0" xfId="0" applyNumberFormat="1" applyFont="1" applyAlignment="1">
      <alignment horizontal="left" indent="1"/>
    </xf>
    <xf numFmtId="168" fontId="2" fillId="0" borderId="0" xfId="0" applyNumberFormat="1" applyFont="1" applyAlignment="1">
      <alignment vertical="center"/>
    </xf>
    <xf numFmtId="168" fontId="2" fillId="0" borderId="0" xfId="0" applyNumberFormat="1" applyFont="1" applyAlignment="1">
      <alignment horizontal="center" vertical="center" wrapText="1"/>
    </xf>
    <xf numFmtId="168" fontId="2" fillId="0" borderId="0" xfId="0" applyNumberFormat="1" applyFont="1" applyAlignment="1">
      <alignment horizontal="center"/>
    </xf>
    <xf numFmtId="165" fontId="33" fillId="16" borderId="57" xfId="27" applyNumberFormat="1" applyFont="1" applyFill="1" applyBorder="1"/>
    <xf numFmtId="165" fontId="0" fillId="4" borderId="0" xfId="16" applyNumberFormat="1" applyFont="1" applyFill="1"/>
    <xf numFmtId="0" fontId="33" fillId="16" borderId="65" xfId="0" applyFont="1" applyFill="1" applyBorder="1" applyAlignment="1">
      <alignment horizontal="centerContinuous"/>
    </xf>
    <xf numFmtId="0" fontId="21" fillId="16" borderId="66" xfId="0" applyFont="1" applyFill="1" applyBorder="1" applyAlignment="1">
      <alignment horizontal="center" vertical="center" wrapText="1"/>
    </xf>
    <xf numFmtId="165" fontId="0" fillId="0" borderId="0" xfId="0" applyNumberFormat="1"/>
    <xf numFmtId="0" fontId="0" fillId="0" borderId="67" xfId="0" applyBorder="1"/>
    <xf numFmtId="171" fontId="0" fillId="0" borderId="100" xfId="0" applyNumberFormat="1" applyBorder="1" applyAlignment="1">
      <alignment horizontal="center" vertical="center"/>
    </xf>
    <xf numFmtId="0" fontId="37" fillId="16" borderId="68" xfId="0" applyFont="1" applyFill="1" applyBorder="1" applyAlignment="1">
      <alignment horizontal="center" vertical="center" wrapText="1"/>
    </xf>
    <xf numFmtId="9" fontId="0" fillId="2" borderId="0" xfId="2" applyFont="1" applyFill="1" applyAlignment="1">
      <alignment vertical="center"/>
    </xf>
    <xf numFmtId="15" fontId="36" fillId="0" borderId="467" xfId="0" applyNumberFormat="1" applyFont="1" applyBorder="1" applyAlignment="1">
      <alignment horizontal="center" vertical="center"/>
    </xf>
    <xf numFmtId="0" fontId="2" fillId="0" borderId="467" xfId="0" applyFont="1" applyBorder="1"/>
    <xf numFmtId="0" fontId="2" fillId="0" borderId="469" xfId="0" applyFont="1" applyBorder="1"/>
    <xf numFmtId="0" fontId="0" fillId="0" borderId="467" xfId="0" applyBorder="1" applyAlignment="1">
      <alignment horizontal="center"/>
    </xf>
    <xf numFmtId="0" fontId="0" fillId="0" borderId="468" xfId="0" applyBorder="1" applyAlignment="1">
      <alignment horizontal="center"/>
    </xf>
    <xf numFmtId="0" fontId="0" fillId="0" borderId="469" xfId="0" applyBorder="1" applyAlignment="1">
      <alignment horizontal="center"/>
    </xf>
    <xf numFmtId="0" fontId="0" fillId="0" borderId="470" xfId="0" applyBorder="1" applyAlignment="1">
      <alignment horizontal="center"/>
    </xf>
    <xf numFmtId="15" fontId="36" fillId="0" borderId="467" xfId="0" applyNumberFormat="1" applyFont="1" applyBorder="1" applyAlignment="1">
      <alignment horizontal="center"/>
    </xf>
    <xf numFmtId="0" fontId="20" fillId="14" borderId="473" xfId="0" applyFont="1" applyFill="1" applyBorder="1" applyAlignment="1">
      <alignment horizontal="center" vertical="center" wrapText="1"/>
    </xf>
    <xf numFmtId="0" fontId="20" fillId="14" borderId="219" xfId="0" applyFont="1" applyFill="1" applyBorder="1" applyAlignment="1">
      <alignment horizontal="center" vertical="center" wrapText="1"/>
    </xf>
    <xf numFmtId="0" fontId="20" fillId="14" borderId="474" xfId="0" applyFont="1" applyFill="1" applyBorder="1" applyAlignment="1">
      <alignment horizontal="center" vertical="center" wrapText="1"/>
    </xf>
    <xf numFmtId="40" fontId="0" fillId="0" borderId="0" xfId="0" applyNumberFormat="1"/>
    <xf numFmtId="172" fontId="7" fillId="4" borderId="0" xfId="0" applyNumberFormat="1" applyFont="1" applyFill="1"/>
    <xf numFmtId="15" fontId="0" fillId="0" borderId="218" xfId="0" applyNumberFormat="1" applyBorder="1" applyAlignment="1">
      <alignment horizontal="center"/>
    </xf>
    <xf numFmtId="15" fontId="0" fillId="0" borderId="351" xfId="0" applyNumberFormat="1" applyBorder="1" applyAlignment="1">
      <alignment horizontal="center"/>
    </xf>
    <xf numFmtId="0" fontId="48" fillId="0" borderId="115" xfId="0" applyFont="1" applyBorder="1" applyAlignment="1">
      <alignment horizontal="center"/>
    </xf>
    <xf numFmtId="0" fontId="48" fillId="0" borderId="118" xfId="0" applyFont="1" applyBorder="1" applyAlignment="1">
      <alignment horizontal="center"/>
    </xf>
    <xf numFmtId="15" fontId="0" fillId="0" borderId="60" xfId="0" applyNumberFormat="1" applyBorder="1" applyAlignment="1">
      <alignment horizontal="center"/>
    </xf>
    <xf numFmtId="0" fontId="0" fillId="0" borderId="218" xfId="0" applyBorder="1" applyAlignment="1">
      <alignment horizontal="center"/>
    </xf>
    <xf numFmtId="15" fontId="0" fillId="0" borderId="349" xfId="0" applyNumberFormat="1" applyBorder="1" applyAlignment="1">
      <alignment horizontal="center"/>
    </xf>
    <xf numFmtId="165" fontId="0" fillId="0" borderId="263" xfId="1" applyNumberFormat="1" applyFont="1" applyFill="1" applyBorder="1" applyAlignment="1" applyProtection="1">
      <alignment vertical="center"/>
    </xf>
    <xf numFmtId="165" fontId="0" fillId="0" borderId="460" xfId="1" applyNumberFormat="1" applyFont="1" applyFill="1" applyBorder="1" applyAlignment="1" applyProtection="1">
      <alignment vertical="center"/>
    </xf>
    <xf numFmtId="0" fontId="161" fillId="0" borderId="0" xfId="0" applyFont="1"/>
    <xf numFmtId="10" fontId="161" fillId="0" borderId="0" xfId="2" applyNumberFormat="1" applyFont="1"/>
    <xf numFmtId="165" fontId="161" fillId="0" borderId="0" xfId="0" applyNumberFormat="1" applyFont="1"/>
    <xf numFmtId="43" fontId="161" fillId="0" borderId="0" xfId="1" applyFont="1"/>
    <xf numFmtId="43" fontId="161" fillId="0" borderId="0" xfId="0" applyNumberFormat="1" applyFont="1"/>
    <xf numFmtId="10" fontId="161" fillId="0" borderId="0" xfId="0" applyNumberFormat="1" applyFont="1"/>
    <xf numFmtId="165" fontId="161" fillId="0" borderId="0" xfId="2" applyNumberFormat="1" applyFont="1"/>
    <xf numFmtId="10" fontId="161" fillId="0" borderId="0" xfId="1" applyNumberFormat="1" applyFont="1"/>
    <xf numFmtId="0" fontId="156" fillId="0" borderId="0" xfId="0" applyFont="1" applyAlignment="1">
      <alignment horizontal="center" vertical="center" wrapText="1"/>
    </xf>
    <xf numFmtId="0" fontId="156" fillId="0" borderId="477" xfId="0" applyFont="1" applyBorder="1" applyAlignment="1">
      <alignment horizontal="left" vertical="center" wrapText="1"/>
    </xf>
    <xf numFmtId="0" fontId="156" fillId="0" borderId="475" xfId="0" applyFont="1" applyBorder="1" applyAlignment="1">
      <alignment horizontal="left" vertical="center" wrapText="1"/>
    </xf>
    <xf numFmtId="0" fontId="156" fillId="0" borderId="475" xfId="0" applyFont="1" applyBorder="1" applyAlignment="1">
      <alignment horizontal="center" vertical="center"/>
    </xf>
    <xf numFmtId="0" fontId="156" fillId="0" borderId="475" xfId="0" applyFont="1" applyBorder="1" applyAlignment="1">
      <alignment horizontal="center" vertical="center" wrapText="1"/>
    </xf>
    <xf numFmtId="43" fontId="156" fillId="0" borderId="475" xfId="1" applyFont="1" applyFill="1" applyBorder="1" applyAlignment="1">
      <alignment horizontal="center" vertical="center" wrapText="1"/>
    </xf>
    <xf numFmtId="43" fontId="156" fillId="0" borderId="476" xfId="1" applyFont="1" applyFill="1" applyBorder="1" applyAlignment="1">
      <alignment horizontal="center" vertical="center" wrapText="1"/>
    </xf>
    <xf numFmtId="0" fontId="156" fillId="20" borderId="80" xfId="0" applyFont="1" applyFill="1" applyBorder="1" applyAlignment="1">
      <alignment horizontal="center" vertical="center" wrapText="1"/>
    </xf>
    <xf numFmtId="0" fontId="156" fillId="20" borderId="80" xfId="0" applyFont="1" applyFill="1" applyBorder="1" applyAlignment="1">
      <alignment horizontal="center" vertical="center"/>
    </xf>
    <xf numFmtId="0" fontId="162" fillId="42" borderId="480" xfId="0" applyFont="1" applyFill="1" applyBorder="1" applyAlignment="1">
      <alignment horizontal="center" vertical="center"/>
    </xf>
    <xf numFmtId="0" fontId="162" fillId="42" borderId="480" xfId="0" applyFont="1" applyFill="1" applyBorder="1" applyAlignment="1">
      <alignment horizontal="center" vertical="center" wrapText="1"/>
    </xf>
    <xf numFmtId="43" fontId="162" fillId="42" borderId="31" xfId="0" applyNumberFormat="1" applyFont="1" applyFill="1" applyBorder="1" applyAlignment="1">
      <alignment horizontal="center" vertical="center" wrapText="1"/>
    </xf>
    <xf numFmtId="0" fontId="163" fillId="0" borderId="0" xfId="0" applyFont="1" applyAlignment="1">
      <alignment horizontal="center" vertical="center" wrapText="1"/>
    </xf>
    <xf numFmtId="0" fontId="96" fillId="0" borderId="448" xfId="43" applyFont="1" applyBorder="1" applyAlignment="1">
      <alignment horizontal="left" vertical="top" wrapText="1"/>
    </xf>
    <xf numFmtId="4" fontId="96" fillId="0" borderId="448" xfId="44" applyNumberFormat="1" applyFont="1" applyFill="1" applyBorder="1" applyAlignment="1">
      <alignment horizontal="center" vertical="center"/>
    </xf>
    <xf numFmtId="4" fontId="96" fillId="0" borderId="448" xfId="44" applyNumberFormat="1" applyFont="1" applyFill="1" applyBorder="1" applyAlignment="1">
      <alignment horizontal="left" vertical="center"/>
    </xf>
    <xf numFmtId="0" fontId="96" fillId="0" borderId="448" xfId="43" applyFont="1" applyBorder="1" applyAlignment="1">
      <alignment horizontal="center" vertical="center" wrapText="1"/>
    </xf>
    <xf numFmtId="43" fontId="96" fillId="9" borderId="448" xfId="1" applyFont="1" applyFill="1" applyBorder="1" applyAlignment="1">
      <alignment horizontal="center" vertical="center" wrapText="1"/>
    </xf>
    <xf numFmtId="43" fontId="163" fillId="9" borderId="31" xfId="1" applyFont="1" applyFill="1" applyBorder="1" applyAlignment="1">
      <alignment horizontal="center" vertical="center" wrapText="1"/>
    </xf>
    <xf numFmtId="0" fontId="163" fillId="11" borderId="448" xfId="0" applyFont="1" applyFill="1" applyBorder="1" applyAlignment="1">
      <alignment horizontal="center" vertical="center"/>
    </xf>
    <xf numFmtId="0" fontId="96" fillId="11" borderId="448" xfId="0" applyFont="1" applyFill="1" applyBorder="1" applyAlignment="1">
      <alignment horizontal="left" vertical="center" wrapText="1"/>
    </xf>
    <xf numFmtId="0" fontId="96" fillId="11" borderId="448" xfId="43" applyFont="1" applyFill="1" applyBorder="1" applyAlignment="1">
      <alignment horizontal="center" vertical="center" wrapText="1"/>
    </xf>
    <xf numFmtId="0" fontId="163" fillId="0" borderId="0" xfId="0" applyFont="1" applyAlignment="1">
      <alignment horizontal="left" vertical="center" wrapText="1"/>
    </xf>
    <xf numFmtId="0" fontId="163" fillId="0" borderId="0" xfId="0" applyFont="1" applyAlignment="1">
      <alignment horizontal="center" vertical="center"/>
    </xf>
    <xf numFmtId="43" fontId="163" fillId="9" borderId="0" xfId="1" applyFont="1" applyFill="1" applyAlignment="1">
      <alignment horizontal="center" vertical="center" wrapText="1"/>
    </xf>
    <xf numFmtId="165" fontId="0" fillId="11" borderId="26" xfId="1" applyNumberFormat="1" applyFont="1" applyFill="1" applyBorder="1" applyAlignment="1">
      <alignment horizontal="center" vertical="center"/>
    </xf>
    <xf numFmtId="165" fontId="0" fillId="11" borderId="20" xfId="1" applyNumberFormat="1" applyFont="1" applyFill="1" applyBorder="1" applyAlignment="1">
      <alignment horizontal="center" vertical="center"/>
    </xf>
    <xf numFmtId="165" fontId="0" fillId="11" borderId="48" xfId="1" applyNumberFormat="1" applyFont="1" applyFill="1" applyBorder="1" applyAlignment="1">
      <alignment horizontal="center" vertical="center"/>
    </xf>
    <xf numFmtId="165" fontId="0" fillId="11" borderId="57" xfId="1" applyNumberFormat="1" applyFont="1" applyFill="1" applyBorder="1" applyAlignment="1">
      <alignment horizontal="center" vertical="center"/>
    </xf>
    <xf numFmtId="165" fontId="0" fillId="11" borderId="94" xfId="1" applyNumberFormat="1" applyFont="1" applyFill="1" applyBorder="1" applyAlignment="1">
      <alignment horizontal="center" vertical="center"/>
    </xf>
    <xf numFmtId="165" fontId="0" fillId="11" borderId="58" xfId="1" applyNumberFormat="1" applyFont="1" applyFill="1" applyBorder="1" applyAlignment="1">
      <alignment horizontal="center" vertical="center"/>
    </xf>
    <xf numFmtId="165" fontId="0" fillId="11" borderId="20" xfId="1" applyNumberFormat="1" applyFont="1" applyFill="1" applyBorder="1"/>
    <xf numFmtId="165" fontId="0" fillId="11" borderId="26" xfId="1" applyNumberFormat="1" applyFont="1" applyFill="1" applyBorder="1"/>
    <xf numFmtId="0" fontId="7" fillId="4" borderId="20" xfId="0" applyFont="1" applyFill="1" applyBorder="1" applyAlignment="1" applyProtection="1">
      <alignment horizontal="center"/>
      <protection locked="0"/>
    </xf>
    <xf numFmtId="191" fontId="7" fillId="4" borderId="21" xfId="0" applyNumberFormat="1" applyFont="1" applyFill="1" applyBorder="1" applyAlignment="1" applyProtection="1">
      <alignment horizontal="center"/>
      <protection locked="0"/>
    </xf>
    <xf numFmtId="170" fontId="7" fillId="0" borderId="19" xfId="0" applyNumberFormat="1" applyFont="1" applyBorder="1" applyProtection="1">
      <protection locked="0"/>
    </xf>
    <xf numFmtId="170" fontId="7" fillId="2" borderId="20" xfId="0" applyNumberFormat="1" applyFont="1" applyFill="1" applyBorder="1"/>
    <xf numFmtId="170" fontId="7" fillId="0" borderId="20" xfId="0" applyNumberFormat="1" applyFont="1" applyBorder="1" applyProtection="1">
      <protection locked="0"/>
    </xf>
    <xf numFmtId="170" fontId="7" fillId="2" borderId="28" xfId="0" applyNumberFormat="1" applyFont="1" applyFill="1" applyBorder="1"/>
    <xf numFmtId="167" fontId="7" fillId="0" borderId="23" xfId="0" applyNumberFormat="1" applyFont="1" applyBorder="1" applyAlignment="1" applyProtection="1">
      <alignment horizontal="center"/>
      <protection locked="0"/>
    </xf>
    <xf numFmtId="167" fontId="7" fillId="0" borderId="21" xfId="0" applyNumberFormat="1" applyFont="1" applyBorder="1" applyAlignment="1" applyProtection="1">
      <alignment horizontal="center"/>
      <protection locked="0"/>
    </xf>
    <xf numFmtId="167" fontId="7" fillId="0" borderId="19" xfId="0" applyNumberFormat="1" applyFont="1" applyBorder="1" applyAlignment="1" applyProtection="1">
      <alignment horizontal="center"/>
      <protection locked="0"/>
    </xf>
    <xf numFmtId="0" fontId="7" fillId="0" borderId="20" xfId="0" applyFont="1" applyBorder="1" applyAlignment="1" applyProtection="1">
      <alignment horizontal="center"/>
      <protection locked="0"/>
    </xf>
    <xf numFmtId="167" fontId="7" fillId="0" borderId="20" xfId="0" applyNumberFormat="1" applyFont="1" applyBorder="1" applyAlignment="1" applyProtection="1">
      <alignment horizontal="center"/>
      <protection locked="0"/>
    </xf>
    <xf numFmtId="0" fontId="7" fillId="2" borderId="8" xfId="0" applyFont="1" applyFill="1" applyBorder="1" applyAlignment="1">
      <alignment horizontal="center"/>
    </xf>
    <xf numFmtId="0" fontId="7" fillId="0" borderId="22" xfId="0" applyFont="1" applyBorder="1" applyAlignment="1" applyProtection="1">
      <alignment horizontal="center"/>
      <protection locked="0"/>
    </xf>
    <xf numFmtId="167" fontId="7" fillId="0" borderId="24" xfId="0" applyNumberFormat="1" applyFont="1" applyBorder="1" applyAlignment="1" applyProtection="1">
      <alignment horizontal="center"/>
      <protection locked="0"/>
    </xf>
    <xf numFmtId="0" fontId="7" fillId="2" borderId="482" xfId="0" applyFont="1" applyFill="1" applyBorder="1" applyAlignment="1">
      <alignment horizontal="center"/>
    </xf>
    <xf numFmtId="166" fontId="7" fillId="2" borderId="26" xfId="2" applyNumberFormat="1" applyFont="1" applyFill="1" applyBorder="1" applyAlignment="1">
      <alignment horizontal="center"/>
    </xf>
    <xf numFmtId="1" fontId="7" fillId="2" borderId="20" xfId="0" applyNumberFormat="1" applyFont="1" applyFill="1" applyBorder="1" applyAlignment="1">
      <alignment horizontal="center"/>
    </xf>
    <xf numFmtId="170" fontId="7" fillId="2" borderId="22" xfId="0" applyNumberFormat="1" applyFont="1" applyFill="1" applyBorder="1"/>
    <xf numFmtId="0" fontId="7" fillId="4" borderId="26" xfId="0" applyFont="1" applyFill="1" applyBorder="1" applyAlignment="1" applyProtection="1">
      <alignment horizontal="center"/>
      <protection locked="0"/>
    </xf>
    <xf numFmtId="167" fontId="7" fillId="0" borderId="29" xfId="0" applyNumberFormat="1" applyFont="1" applyBorder="1" applyAlignment="1" applyProtection="1">
      <alignment horizontal="center"/>
      <protection locked="0"/>
    </xf>
    <xf numFmtId="167" fontId="7" fillId="0" borderId="27" xfId="0" applyNumberFormat="1" applyFont="1" applyBorder="1" applyAlignment="1" applyProtection="1">
      <alignment horizontal="center"/>
      <protection locked="0"/>
    </xf>
    <xf numFmtId="167" fontId="7" fillId="0" borderId="25" xfId="0" applyNumberFormat="1" applyFont="1" applyBorder="1" applyAlignment="1" applyProtection="1">
      <alignment horizontal="center"/>
      <protection locked="0"/>
    </xf>
    <xf numFmtId="0" fontId="0" fillId="0" borderId="478" xfId="0" applyBorder="1" applyAlignment="1">
      <alignment horizontal="center" vertical="center"/>
    </xf>
    <xf numFmtId="170" fontId="7" fillId="0" borderId="26" xfId="0" applyNumberFormat="1" applyFont="1" applyBorder="1" applyProtection="1">
      <protection locked="0"/>
    </xf>
    <xf numFmtId="0" fontId="20" fillId="14" borderId="0" xfId="0" applyFont="1" applyFill="1" applyAlignment="1">
      <alignment horizontal="center" vertical="center" wrapText="1"/>
    </xf>
    <xf numFmtId="1" fontId="7" fillId="0" borderId="0" xfId="0" applyNumberFormat="1" applyFont="1"/>
    <xf numFmtId="9" fontId="0" fillId="0" borderId="26" xfId="2" applyFont="1" applyBorder="1" applyAlignment="1">
      <alignment horizontal="center" vertical="center"/>
    </xf>
    <xf numFmtId="192" fontId="0" fillId="0" borderId="0" xfId="0" applyNumberFormat="1"/>
    <xf numFmtId="38" fontId="0" fillId="0" borderId="0" xfId="0" applyNumberFormat="1"/>
    <xf numFmtId="0" fontId="145" fillId="0" borderId="484" xfId="0" applyFont="1" applyBorder="1" applyAlignment="1">
      <alignment horizontal="center" vertical="center" wrapText="1"/>
    </xf>
    <xf numFmtId="43" fontId="0" fillId="0" borderId="484" xfId="1" applyFont="1" applyBorder="1" applyAlignment="1">
      <alignment vertical="center"/>
    </xf>
    <xf numFmtId="0" fontId="148" fillId="14" borderId="403" xfId="0" quotePrefix="1" applyFont="1" applyFill="1" applyBorder="1" applyAlignment="1">
      <alignment horizontal="center" vertical="center" wrapText="1"/>
    </xf>
    <xf numFmtId="172" fontId="0" fillId="0" borderId="0" xfId="0" applyNumberFormat="1"/>
    <xf numFmtId="0" fontId="145" fillId="0" borderId="11" xfId="0" applyFont="1" applyBorder="1" applyAlignment="1">
      <alignment horizontal="center" vertical="center" wrapText="1"/>
    </xf>
    <xf numFmtId="0" fontId="148" fillId="14" borderId="343" xfId="0" quotePrefix="1" applyFont="1" applyFill="1" applyBorder="1" applyAlignment="1">
      <alignment horizontal="center" vertical="center" wrapText="1"/>
    </xf>
    <xf numFmtId="0" fontId="148" fillId="14" borderId="385" xfId="0" quotePrefix="1" applyFont="1" applyFill="1" applyBorder="1" applyAlignment="1">
      <alignment horizontal="center" vertical="center" wrapText="1"/>
    </xf>
    <xf numFmtId="0" fontId="148" fillId="14" borderId="386" xfId="0" quotePrefix="1" applyFont="1" applyFill="1" applyBorder="1" applyAlignment="1">
      <alignment horizontal="center" vertical="center" wrapText="1"/>
    </xf>
    <xf numFmtId="165" fontId="0" fillId="0" borderId="0" xfId="0" applyNumberFormat="1" applyAlignment="1">
      <alignment horizontal="center"/>
    </xf>
    <xf numFmtId="167" fontId="7" fillId="11" borderId="22" xfId="0" applyNumberFormat="1" applyFont="1" applyFill="1" applyBorder="1" applyAlignment="1" applyProtection="1">
      <alignment horizontal="center"/>
      <protection locked="0"/>
    </xf>
    <xf numFmtId="193" fontId="0" fillId="0" borderId="0" xfId="0" applyNumberFormat="1"/>
    <xf numFmtId="43" fontId="163" fillId="20" borderId="404" xfId="1" applyFont="1" applyFill="1" applyBorder="1" applyAlignment="1">
      <alignment horizontal="center" vertical="center" wrapText="1"/>
    </xf>
    <xf numFmtId="1" fontId="0" fillId="0" borderId="0" xfId="0" applyNumberFormat="1" applyAlignment="1">
      <alignment vertical="center"/>
    </xf>
    <xf numFmtId="1" fontId="77" fillId="0" borderId="0" xfId="0" applyNumberFormat="1" applyFont="1" applyAlignment="1">
      <alignment vertical="center"/>
    </xf>
    <xf numFmtId="3" fontId="0" fillId="0" borderId="479" xfId="0" quotePrefix="1" applyNumberFormat="1" applyBorder="1" applyAlignment="1">
      <alignment horizontal="center" vertical="center"/>
    </xf>
    <xf numFmtId="194" fontId="0" fillId="0" borderId="0" xfId="0" applyNumberFormat="1"/>
    <xf numFmtId="0" fontId="73" fillId="14" borderId="0" xfId="0" applyFont="1" applyFill="1" applyAlignment="1">
      <alignment horizontal="center" vertical="center" wrapText="1"/>
    </xf>
    <xf numFmtId="0" fontId="73" fillId="14" borderId="490" xfId="0" applyFont="1" applyFill="1" applyBorder="1" applyAlignment="1">
      <alignment horizontal="center" vertical="center" wrapText="1"/>
    </xf>
    <xf numFmtId="0" fontId="2" fillId="40" borderId="0" xfId="0" applyFont="1" applyFill="1"/>
    <xf numFmtId="0" fontId="39" fillId="32" borderId="491" xfId="0" applyFont="1" applyFill="1" applyBorder="1" applyAlignment="1">
      <alignment horizontal="center" vertical="center"/>
    </xf>
    <xf numFmtId="165" fontId="39" fillId="32" borderId="492" xfId="0" applyNumberFormat="1" applyFont="1" applyFill="1" applyBorder="1" applyAlignment="1">
      <alignment vertical="center"/>
    </xf>
    <xf numFmtId="9" fontId="39" fillId="32" borderId="492" xfId="2" applyFont="1" applyFill="1" applyBorder="1" applyAlignment="1">
      <alignment horizontal="center" vertical="center"/>
    </xf>
    <xf numFmtId="170" fontId="7" fillId="20" borderId="400" xfId="0" applyNumberFormat="1" applyFont="1" applyFill="1" applyBorder="1" applyAlignment="1" applyProtection="1">
      <alignment vertical="center"/>
      <protection locked="0"/>
    </xf>
    <xf numFmtId="9" fontId="0" fillId="0" borderId="0" xfId="2" applyFont="1"/>
    <xf numFmtId="10" fontId="0" fillId="0" borderId="467" xfId="2" applyNumberFormat="1" applyFont="1" applyBorder="1" applyAlignment="1">
      <alignment horizontal="center"/>
    </xf>
    <xf numFmtId="10" fontId="0" fillId="0" borderId="469" xfId="2" applyNumberFormat="1" applyFont="1" applyBorder="1" applyAlignment="1">
      <alignment horizontal="center"/>
    </xf>
    <xf numFmtId="10" fontId="0" fillId="0" borderId="100" xfId="0" applyNumberFormat="1" applyBorder="1" applyAlignment="1">
      <alignment horizontal="center" vertical="center"/>
    </xf>
    <xf numFmtId="10" fontId="0" fillId="0" borderId="101" xfId="0" applyNumberFormat="1" applyBorder="1" applyAlignment="1">
      <alignment horizontal="center" vertical="center" wrapText="1"/>
    </xf>
    <xf numFmtId="15" fontId="36" fillId="0" borderId="469" xfId="0" applyNumberFormat="1" applyFont="1" applyBorder="1" applyAlignment="1">
      <alignment horizontal="center"/>
    </xf>
    <xf numFmtId="15" fontId="36" fillId="0" borderId="469" xfId="0" applyNumberFormat="1" applyFont="1" applyBorder="1" applyAlignment="1">
      <alignment horizontal="center" vertical="center"/>
    </xf>
    <xf numFmtId="0" fontId="156" fillId="20" borderId="80" xfId="0" applyFont="1" applyFill="1" applyBorder="1" applyAlignment="1">
      <alignment horizontal="left" vertical="center" wrapText="1"/>
    </xf>
    <xf numFmtId="165" fontId="2" fillId="40" borderId="493" xfId="1" applyNumberFormat="1" applyFont="1" applyFill="1" applyBorder="1" applyAlignment="1" applyProtection="1">
      <alignment vertical="center"/>
    </xf>
    <xf numFmtId="165" fontId="0" fillId="0" borderId="493" xfId="1" applyNumberFormat="1" applyFont="1" applyFill="1" applyBorder="1" applyAlignment="1" applyProtection="1">
      <alignment vertical="center"/>
    </xf>
    <xf numFmtId="165" fontId="39" fillId="32" borderId="494" xfId="0" applyNumberFormat="1" applyFont="1" applyFill="1" applyBorder="1" applyAlignment="1">
      <alignment vertical="center"/>
    </xf>
    <xf numFmtId="0" fontId="39" fillId="3" borderId="495" xfId="0" applyFont="1" applyFill="1" applyBorder="1" applyAlignment="1">
      <alignment horizontal="center" wrapText="1"/>
    </xf>
    <xf numFmtId="4" fontId="39" fillId="3" borderId="495" xfId="0" applyNumberFormat="1" applyFont="1" applyFill="1" applyBorder="1" applyAlignment="1">
      <alignment vertical="center"/>
    </xf>
    <xf numFmtId="0" fontId="48" fillId="0" borderId="0" xfId="0" applyFont="1" applyAlignment="1">
      <alignment horizontal="center"/>
    </xf>
    <xf numFmtId="0" fontId="5" fillId="45" borderId="370" xfId="0" applyFont="1" applyFill="1" applyBorder="1" applyAlignment="1">
      <alignment horizontal="center" vertical="center" wrapText="1"/>
    </xf>
    <xf numFmtId="0" fontId="5" fillId="45" borderId="1" xfId="0" applyFont="1" applyFill="1" applyBorder="1" applyAlignment="1">
      <alignment horizontal="center" vertical="center" wrapText="1"/>
    </xf>
    <xf numFmtId="0" fontId="5" fillId="45" borderId="2" xfId="0" applyFont="1" applyFill="1" applyBorder="1" applyAlignment="1">
      <alignment horizontal="center" vertical="center" wrapText="1"/>
    </xf>
    <xf numFmtId="0" fontId="0" fillId="0" borderId="54" xfId="0" applyBorder="1" applyAlignment="1">
      <alignment horizontal="center" vertical="center" wrapText="1"/>
    </xf>
    <xf numFmtId="0" fontId="164" fillId="46" borderId="496" xfId="0" applyFont="1" applyFill="1" applyBorder="1"/>
    <xf numFmtId="4" fontId="164" fillId="46" borderId="497" xfId="0" applyNumberFormat="1" applyFont="1" applyFill="1" applyBorder="1"/>
    <xf numFmtId="10" fontId="164" fillId="46" borderId="497" xfId="0" applyNumberFormat="1" applyFont="1" applyFill="1" applyBorder="1"/>
    <xf numFmtId="4" fontId="164" fillId="46" borderId="498" xfId="0" applyNumberFormat="1" applyFont="1" applyFill="1" applyBorder="1" applyAlignment="1">
      <alignment horizontal="center" vertical="center"/>
    </xf>
    <xf numFmtId="4" fontId="164" fillId="3" borderId="498" xfId="0" applyNumberFormat="1" applyFont="1" applyFill="1" applyBorder="1" applyAlignment="1">
      <alignment horizontal="center" vertical="center"/>
    </xf>
    <xf numFmtId="4" fontId="164" fillId="3" borderId="499" xfId="0" applyNumberFormat="1" applyFont="1" applyFill="1" applyBorder="1" applyAlignment="1">
      <alignment horizontal="center" vertical="center"/>
    </xf>
    <xf numFmtId="0" fontId="164" fillId="46" borderId="500" xfId="0" applyFont="1" applyFill="1" applyBorder="1"/>
    <xf numFmtId="9" fontId="164" fillId="46" borderId="501" xfId="0" applyNumberFormat="1" applyFont="1" applyFill="1" applyBorder="1"/>
    <xf numFmtId="9" fontId="164" fillId="46" borderId="502" xfId="0" applyNumberFormat="1" applyFont="1" applyFill="1" applyBorder="1"/>
    <xf numFmtId="4" fontId="164" fillId="46" borderId="499" xfId="0" applyNumberFormat="1" applyFont="1" applyFill="1" applyBorder="1" applyAlignment="1">
      <alignment horizontal="center" vertical="center"/>
    </xf>
    <xf numFmtId="0" fontId="164" fillId="46" borderId="498" xfId="0" applyFont="1" applyFill="1" applyBorder="1" applyAlignment="1">
      <alignment horizontal="center" vertical="center"/>
    </xf>
    <xf numFmtId="0" fontId="164" fillId="46" borderId="499" xfId="0" applyFont="1" applyFill="1" applyBorder="1" applyAlignment="1">
      <alignment horizontal="center" vertical="center"/>
    </xf>
    <xf numFmtId="4" fontId="164" fillId="46" borderId="501" xfId="0" applyNumberFormat="1" applyFont="1" applyFill="1" applyBorder="1"/>
    <xf numFmtId="4" fontId="164" fillId="17" borderId="498" xfId="0" applyNumberFormat="1" applyFont="1" applyFill="1" applyBorder="1" applyAlignment="1">
      <alignment horizontal="center" vertical="center"/>
    </xf>
    <xf numFmtId="4" fontId="164" fillId="17" borderId="499" xfId="0" applyNumberFormat="1" applyFont="1" applyFill="1" applyBorder="1" applyAlignment="1">
      <alignment horizontal="center" vertical="center"/>
    </xf>
    <xf numFmtId="0" fontId="164" fillId="17" borderId="499" xfId="0" applyFont="1" applyFill="1" applyBorder="1" applyAlignment="1">
      <alignment horizontal="center" vertical="center"/>
    </xf>
    <xf numFmtId="10" fontId="164" fillId="46" borderId="501" xfId="0" applyNumberFormat="1" applyFont="1" applyFill="1" applyBorder="1"/>
    <xf numFmtId="4" fontId="164" fillId="47" borderId="498" xfId="0" applyNumberFormat="1" applyFont="1" applyFill="1" applyBorder="1" applyAlignment="1">
      <alignment horizontal="center" vertical="center"/>
    </xf>
    <xf numFmtId="4" fontId="164" fillId="47" borderId="499" xfId="0" applyNumberFormat="1" applyFont="1" applyFill="1" applyBorder="1" applyAlignment="1">
      <alignment horizontal="center" vertical="center"/>
    </xf>
    <xf numFmtId="0" fontId="164" fillId="47" borderId="498" xfId="0" applyFont="1" applyFill="1" applyBorder="1" applyAlignment="1">
      <alignment horizontal="center" vertical="center"/>
    </xf>
    <xf numFmtId="0" fontId="164" fillId="47" borderId="499" xfId="0" applyFont="1" applyFill="1" applyBorder="1" applyAlignment="1">
      <alignment horizontal="center" vertical="center"/>
    </xf>
    <xf numFmtId="4" fontId="164" fillId="48" borderId="498" xfId="0" applyNumberFormat="1" applyFont="1" applyFill="1" applyBorder="1" applyAlignment="1">
      <alignment horizontal="center" vertical="center"/>
    </xf>
    <xf numFmtId="4" fontId="164" fillId="48" borderId="499" xfId="0" applyNumberFormat="1" applyFont="1" applyFill="1" applyBorder="1" applyAlignment="1">
      <alignment horizontal="center" vertical="center"/>
    </xf>
    <xf numFmtId="0" fontId="164" fillId="48" borderId="498" xfId="0" applyFont="1" applyFill="1" applyBorder="1" applyAlignment="1">
      <alignment horizontal="center" vertical="center"/>
    </xf>
    <xf numFmtId="0" fontId="164" fillId="48" borderId="499" xfId="0" applyFont="1" applyFill="1" applyBorder="1" applyAlignment="1">
      <alignment horizontal="center" vertical="center"/>
    </xf>
    <xf numFmtId="4" fontId="164" fillId="49" borderId="498" xfId="0" applyNumberFormat="1" applyFont="1" applyFill="1" applyBorder="1" applyAlignment="1">
      <alignment horizontal="center" vertical="center"/>
    </xf>
    <xf numFmtId="4" fontId="164" fillId="49" borderId="499" xfId="0" applyNumberFormat="1" applyFont="1" applyFill="1" applyBorder="1" applyAlignment="1">
      <alignment horizontal="center" vertical="center"/>
    </xf>
    <xf numFmtId="0" fontId="0" fillId="49" borderId="0" xfId="0" applyFill="1"/>
    <xf numFmtId="0" fontId="164" fillId="49" borderId="498" xfId="0" applyFont="1" applyFill="1" applyBorder="1" applyAlignment="1">
      <alignment horizontal="center" vertical="center"/>
    </xf>
    <xf numFmtId="0" fontId="164" fillId="49" borderId="499" xfId="0" applyFont="1" applyFill="1" applyBorder="1" applyAlignment="1">
      <alignment horizontal="center" vertical="center"/>
    </xf>
    <xf numFmtId="4" fontId="164" fillId="50" borderId="498" xfId="0" applyNumberFormat="1" applyFont="1" applyFill="1" applyBorder="1" applyAlignment="1">
      <alignment horizontal="center" vertical="center"/>
    </xf>
    <xf numFmtId="4" fontId="164" fillId="50" borderId="499" xfId="0" applyNumberFormat="1" applyFont="1" applyFill="1" applyBorder="1" applyAlignment="1">
      <alignment horizontal="center" vertical="center"/>
    </xf>
    <xf numFmtId="0" fontId="0" fillId="50" borderId="0" xfId="0" applyFill="1"/>
    <xf numFmtId="0" fontId="164" fillId="50" borderId="498" xfId="0" applyFont="1" applyFill="1" applyBorder="1" applyAlignment="1">
      <alignment horizontal="center" vertical="center"/>
    </xf>
    <xf numFmtId="0" fontId="164" fillId="50" borderId="499" xfId="0" applyFont="1" applyFill="1" applyBorder="1" applyAlignment="1">
      <alignment horizontal="center" vertical="center"/>
    </xf>
    <xf numFmtId="0" fontId="164" fillId="46" borderId="503" xfId="0" applyFont="1" applyFill="1" applyBorder="1"/>
    <xf numFmtId="0" fontId="164" fillId="46" borderId="504" xfId="0" applyFont="1" applyFill="1" applyBorder="1"/>
    <xf numFmtId="9" fontId="164" fillId="46" borderId="504" xfId="0" applyNumberFormat="1" applyFont="1" applyFill="1" applyBorder="1"/>
    <xf numFmtId="9" fontId="164" fillId="46" borderId="505" xfId="0" applyNumberFormat="1" applyFont="1" applyFill="1" applyBorder="1"/>
    <xf numFmtId="4" fontId="164" fillId="46" borderId="377" xfId="0" applyNumberFormat="1" applyFont="1" applyFill="1" applyBorder="1" applyAlignment="1">
      <alignment horizontal="center" vertical="center"/>
    </xf>
    <xf numFmtId="4" fontId="164" fillId="51" borderId="377" xfId="0" applyNumberFormat="1" applyFont="1" applyFill="1" applyBorder="1" applyAlignment="1">
      <alignment horizontal="center" vertical="center"/>
    </xf>
    <xf numFmtId="4" fontId="164" fillId="51" borderId="4" xfId="0" applyNumberFormat="1" applyFont="1" applyFill="1" applyBorder="1" applyAlignment="1">
      <alignment horizontal="center" vertical="center"/>
    </xf>
    <xf numFmtId="0" fontId="0" fillId="51" borderId="344" xfId="0" applyFill="1" applyBorder="1"/>
    <xf numFmtId="0" fontId="164" fillId="51" borderId="506" xfId="0" applyFont="1" applyFill="1" applyBorder="1" applyAlignment="1">
      <alignment horizontal="center" vertical="center"/>
    </xf>
    <xf numFmtId="0" fontId="164" fillId="51" borderId="507" xfId="0" applyFont="1" applyFill="1" applyBorder="1" applyAlignment="1">
      <alignment horizontal="center" vertical="center"/>
    </xf>
    <xf numFmtId="0" fontId="7" fillId="4" borderId="20" xfId="0" applyFont="1" applyFill="1" applyBorder="1" applyAlignment="1" applyProtection="1">
      <alignment horizontal="left"/>
      <protection locked="0"/>
    </xf>
    <xf numFmtId="195" fontId="7" fillId="4" borderId="21" xfId="0" applyNumberFormat="1" applyFont="1" applyFill="1" applyBorder="1" applyAlignment="1" applyProtection="1">
      <alignment horizontal="center"/>
      <protection locked="0"/>
    </xf>
    <xf numFmtId="10" fontId="75" fillId="2" borderId="253" xfId="2" applyNumberFormat="1" applyFont="1" applyFill="1" applyBorder="1" applyAlignment="1">
      <alignment horizontal="center" vertical="center"/>
    </xf>
    <xf numFmtId="9" fontId="0" fillId="0" borderId="467" xfId="2" applyFont="1" applyBorder="1" applyAlignment="1">
      <alignment horizontal="center"/>
    </xf>
    <xf numFmtId="196" fontId="69" fillId="2" borderId="239" xfId="0" applyNumberFormat="1" applyFont="1" applyFill="1" applyBorder="1" applyAlignment="1">
      <alignment horizontal="center" vertical="center"/>
    </xf>
    <xf numFmtId="3" fontId="0" fillId="0" borderId="484" xfId="0" quotePrefix="1" applyNumberFormat="1" applyBorder="1" applyAlignment="1">
      <alignment horizontal="center" vertical="center"/>
    </xf>
    <xf numFmtId="43" fontId="165" fillId="0" borderId="0" xfId="1" applyFont="1"/>
    <xf numFmtId="0" fontId="17" fillId="42" borderId="477" xfId="0" applyFont="1" applyFill="1" applyBorder="1" applyAlignment="1">
      <alignment horizontal="left" vertical="center" wrapText="1"/>
    </xf>
    <xf numFmtId="0" fontId="162" fillId="42" borderId="480" xfId="0" applyFont="1" applyFill="1" applyBorder="1" applyAlignment="1">
      <alignment horizontal="left" vertical="center" wrapText="1"/>
    </xf>
    <xf numFmtId="167" fontId="0" fillId="0" borderId="26" xfId="0" applyNumberFormat="1" applyBorder="1" applyAlignment="1">
      <alignment horizontal="center" vertical="center"/>
    </xf>
    <xf numFmtId="2" fontId="0" fillId="0" borderId="26" xfId="0" applyNumberFormat="1" applyBorder="1" applyAlignment="1">
      <alignment horizontal="center" vertical="center"/>
    </xf>
    <xf numFmtId="2" fontId="0" fillId="0" borderId="27" xfId="0" applyNumberFormat="1" applyBorder="1" applyAlignment="1">
      <alignment horizontal="center" vertical="center"/>
    </xf>
    <xf numFmtId="167" fontId="0" fillId="0" borderId="53" xfId="0" applyNumberFormat="1" applyBorder="1" applyAlignment="1">
      <alignment horizontal="center" vertical="center"/>
    </xf>
    <xf numFmtId="40" fontId="0" fillId="0" borderId="0" xfId="0" applyNumberFormat="1" applyAlignment="1">
      <alignment vertical="center"/>
    </xf>
    <xf numFmtId="4" fontId="163" fillId="0" borderId="0" xfId="0" applyNumberFormat="1" applyFont="1" applyAlignment="1">
      <alignment horizontal="center" vertical="center" wrapText="1"/>
    </xf>
    <xf numFmtId="9" fontId="0" fillId="0" borderId="469" xfId="2" applyFont="1" applyBorder="1" applyAlignment="1">
      <alignment horizontal="center"/>
    </xf>
    <xf numFmtId="4" fontId="0" fillId="0" borderId="0" xfId="0" applyNumberFormat="1" applyAlignment="1">
      <alignment horizontal="center" vertical="center"/>
    </xf>
    <xf numFmtId="0" fontId="116" fillId="2" borderId="508" xfId="11" applyFont="1" applyFill="1" applyBorder="1" applyAlignment="1">
      <alignment horizontal="center" vertical="center"/>
    </xf>
    <xf numFmtId="0" fontId="117" fillId="2" borderId="118" xfId="11" applyFont="1" applyFill="1" applyBorder="1" applyAlignment="1">
      <alignment horizontal="left" vertical="center" wrapText="1"/>
    </xf>
    <xf numFmtId="0" fontId="117" fillId="2" borderId="0" xfId="11" applyFont="1" applyFill="1" applyAlignment="1">
      <alignment horizontal="left" vertical="center" wrapText="1"/>
    </xf>
    <xf numFmtId="0" fontId="117" fillId="2" borderId="10" xfId="11" applyFont="1" applyFill="1" applyBorder="1" applyAlignment="1">
      <alignment horizontal="left" vertical="center" wrapText="1"/>
    </xf>
    <xf numFmtId="9" fontId="118" fillId="0" borderId="115" xfId="11" applyNumberFormat="1" applyFont="1" applyBorder="1" applyAlignment="1" applyProtection="1">
      <alignment horizontal="center" vertical="center"/>
      <protection locked="0"/>
    </xf>
    <xf numFmtId="9" fontId="118" fillId="0" borderId="118" xfId="11" applyNumberFormat="1" applyFont="1" applyBorder="1" applyAlignment="1" applyProtection="1">
      <alignment horizontal="center" vertical="center"/>
      <protection locked="0"/>
    </xf>
    <xf numFmtId="9" fontId="118" fillId="0" borderId="509" xfId="11" applyNumberFormat="1" applyFont="1" applyBorder="1" applyAlignment="1" applyProtection="1">
      <alignment horizontal="center" vertical="center"/>
      <protection locked="0"/>
    </xf>
    <xf numFmtId="0" fontId="120" fillId="2" borderId="508" xfId="11" applyFont="1" applyFill="1" applyBorder="1" applyAlignment="1">
      <alignment horizontal="center" vertical="center"/>
    </xf>
    <xf numFmtId="0" fontId="121" fillId="2" borderId="118" xfId="11" applyFont="1" applyFill="1" applyBorder="1" applyAlignment="1">
      <alignment horizontal="left" vertical="center" wrapText="1"/>
    </xf>
    <xf numFmtId="0" fontId="121" fillId="2" borderId="0" xfId="11" applyFont="1" applyFill="1" applyAlignment="1">
      <alignment horizontal="left" vertical="center" wrapText="1"/>
    </xf>
    <xf numFmtId="0" fontId="121" fillId="2" borderId="10" xfId="11" applyFont="1" applyFill="1" applyBorder="1" applyAlignment="1">
      <alignment horizontal="left" vertical="center" wrapText="1"/>
    </xf>
    <xf numFmtId="0" fontId="116" fillId="2" borderId="5" xfId="11" applyFont="1" applyFill="1" applyBorder="1" applyAlignment="1">
      <alignment horizontal="center" vertical="center"/>
    </xf>
    <xf numFmtId="0" fontId="48" fillId="16" borderId="484" xfId="0" applyFont="1" applyFill="1" applyBorder="1" applyAlignment="1">
      <alignment wrapText="1"/>
    </xf>
    <xf numFmtId="0" fontId="48" fillId="16" borderId="477" xfId="0" applyFont="1" applyFill="1" applyBorder="1" applyAlignment="1">
      <alignment wrapText="1"/>
    </xf>
    <xf numFmtId="0" fontId="48" fillId="16" borderId="478" xfId="0" applyFont="1" applyFill="1" applyBorder="1" applyAlignment="1">
      <alignment wrapText="1"/>
    </xf>
    <xf numFmtId="0" fontId="48" fillId="16" borderId="479" xfId="0" applyFont="1" applyFill="1" applyBorder="1" applyAlignment="1">
      <alignment wrapText="1"/>
    </xf>
    <xf numFmtId="0" fontId="48" fillId="16" borderId="475" xfId="0" applyFont="1" applyFill="1" applyBorder="1" applyAlignment="1">
      <alignment wrapText="1"/>
    </xf>
    <xf numFmtId="43" fontId="84" fillId="0" borderId="477" xfId="1" applyFont="1" applyBorder="1" applyAlignment="1">
      <alignment horizontal="center" vertical="center" wrapText="1"/>
    </xf>
    <xf numFmtId="0" fontId="94" fillId="0" borderId="484" xfId="4" applyFont="1" applyBorder="1" applyAlignment="1">
      <alignment horizontal="center" vertical="center"/>
    </xf>
    <xf numFmtId="0" fontId="94" fillId="0" borderId="477" xfId="4" applyFont="1" applyBorder="1" applyAlignment="1">
      <alignment horizontal="center" vertical="center"/>
    </xf>
    <xf numFmtId="0" fontId="98" fillId="0" borderId="484" xfId="4" applyFont="1" applyBorder="1" applyAlignment="1">
      <alignment horizontal="center" vertical="center"/>
    </xf>
    <xf numFmtId="0" fontId="94" fillId="0" borderId="478" xfId="11" applyFont="1" applyBorder="1" applyAlignment="1">
      <alignment horizontal="center" vertical="center" wrapText="1"/>
    </xf>
    <xf numFmtId="9" fontId="99" fillId="0" borderId="484" xfId="5" applyFont="1" applyBorder="1" applyAlignment="1" applyProtection="1">
      <alignment horizontal="center" vertical="center" wrapText="1"/>
    </xf>
    <xf numFmtId="0" fontId="96" fillId="0" borderId="484" xfId="11" applyFont="1" applyBorder="1" applyAlignment="1">
      <alignment horizontal="center" vertical="center" wrapText="1"/>
    </xf>
    <xf numFmtId="9" fontId="99" fillId="0" borderId="484" xfId="5" applyFont="1" applyFill="1" applyBorder="1" applyAlignment="1" applyProtection="1">
      <alignment horizontal="center" wrapText="1"/>
    </xf>
    <xf numFmtId="2" fontId="94" fillId="0" borderId="484" xfId="5" applyNumberFormat="1" applyFont="1" applyBorder="1" applyAlignment="1" applyProtection="1">
      <alignment horizontal="center" vertical="center"/>
    </xf>
    <xf numFmtId="0" fontId="26" fillId="16" borderId="484" xfId="0" applyFont="1" applyFill="1" applyBorder="1" applyAlignment="1">
      <alignment horizontal="center" vertical="center"/>
    </xf>
    <xf numFmtId="0" fontId="38" fillId="16" borderId="484" xfId="0" applyFont="1" applyFill="1" applyBorder="1" applyAlignment="1">
      <alignment horizontal="center" vertical="center" wrapText="1"/>
    </xf>
    <xf numFmtId="10" fontId="0" fillId="2" borderId="484" xfId="2" quotePrefix="1" applyNumberFormat="1" applyFont="1" applyFill="1" applyBorder="1" applyAlignment="1">
      <alignment horizontal="center" vertical="center"/>
    </xf>
    <xf numFmtId="0" fontId="78" fillId="0" borderId="484" xfId="0" applyFont="1" applyBorder="1" applyAlignment="1">
      <alignment horizontal="center" vertical="center"/>
    </xf>
    <xf numFmtId="0" fontId="157" fillId="0" borderId="484" xfId="0" applyFont="1" applyBorder="1" applyAlignment="1">
      <alignment horizontal="center" vertical="center" wrapText="1"/>
    </xf>
    <xf numFmtId="0" fontId="139" fillId="0" borderId="484" xfId="0" applyFont="1" applyBorder="1" applyAlignment="1">
      <alignment horizontal="center" vertical="center" wrapText="1"/>
    </xf>
    <xf numFmtId="191" fontId="145" fillId="0" borderId="484" xfId="0" applyNumberFormat="1" applyFont="1" applyBorder="1" applyAlignment="1">
      <alignment horizontal="center" vertical="center" wrapText="1"/>
    </xf>
    <xf numFmtId="168" fontId="139" fillId="0" borderId="484" xfId="0" applyNumberFormat="1" applyFont="1" applyBorder="1" applyAlignment="1">
      <alignment horizontal="center" vertical="center" wrapText="1"/>
    </xf>
    <xf numFmtId="0" fontId="57" fillId="23" borderId="512" xfId="9" applyFont="1" applyFill="1" applyBorder="1" applyAlignment="1">
      <alignment horizontal="center" vertical="center" wrapText="1"/>
    </xf>
    <xf numFmtId="0" fontId="57" fillId="23" borderId="512" xfId="9" applyFont="1" applyFill="1" applyBorder="1" applyAlignment="1">
      <alignment horizontal="center" vertical="center"/>
    </xf>
    <xf numFmtId="0" fontId="57" fillId="23" borderId="513" xfId="9" applyFont="1" applyFill="1" applyBorder="1" applyAlignment="1">
      <alignment horizontal="center" vertical="center" wrapText="1"/>
    </xf>
    <xf numFmtId="0" fontId="6" fillId="0" borderId="139" xfId="0" applyFont="1" applyBorder="1" applyAlignment="1">
      <alignment horizontal="center"/>
    </xf>
    <xf numFmtId="0" fontId="2" fillId="0" borderId="118" xfId="0" applyFont="1" applyBorder="1" applyAlignment="1">
      <alignment horizontal="center"/>
    </xf>
    <xf numFmtId="17" fontId="6" fillId="0" borderId="484" xfId="0" applyNumberFormat="1" applyFont="1" applyBorder="1" applyAlignment="1">
      <alignment horizontal="center"/>
    </xf>
    <xf numFmtId="0" fontId="45" fillId="14" borderId="484" xfId="0" quotePrefix="1" applyFont="1" applyFill="1" applyBorder="1" applyAlignment="1">
      <alignment horizontal="center" vertical="center" wrapText="1"/>
    </xf>
    <xf numFmtId="0" fontId="45" fillId="14" borderId="484" xfId="0" applyFont="1" applyFill="1" applyBorder="1" applyAlignment="1">
      <alignment horizontal="center" vertical="center" wrapText="1"/>
    </xf>
    <xf numFmtId="0" fontId="47" fillId="20" borderId="484" xfId="0" applyFont="1" applyFill="1" applyBorder="1" applyAlignment="1">
      <alignment horizontal="center" vertical="center" wrapText="1"/>
    </xf>
    <xf numFmtId="168" fontId="47" fillId="0" borderId="484" xfId="0" applyNumberFormat="1" applyFont="1" applyBorder="1" applyAlignment="1">
      <alignment horizontal="center" vertical="center" wrapText="1"/>
    </xf>
    <xf numFmtId="0" fontId="47" fillId="0" borderId="484" xfId="0" applyFont="1" applyBorder="1" applyAlignment="1">
      <alignment horizontal="left" vertical="center" wrapText="1"/>
    </xf>
    <xf numFmtId="1" fontId="40" fillId="0" borderId="514" xfId="0" applyNumberFormat="1" applyFont="1" applyBorder="1" applyAlignment="1">
      <alignment horizontal="center" vertical="center"/>
    </xf>
    <xf numFmtId="0" fontId="0" fillId="0" borderId="510" xfId="0" quotePrefix="1" applyBorder="1" applyAlignment="1">
      <alignment horizontal="center" vertical="center"/>
    </xf>
    <xf numFmtId="0" fontId="0" fillId="0" borderId="484" xfId="0" applyBorder="1"/>
    <xf numFmtId="0" fontId="2" fillId="5" borderId="484" xfId="0" applyFont="1" applyFill="1" applyBorder="1" applyAlignment="1">
      <alignment horizontal="center" vertical="center"/>
    </xf>
    <xf numFmtId="0" fontId="2" fillId="5" borderId="484" xfId="0" applyFont="1" applyFill="1" applyBorder="1" applyAlignment="1">
      <alignment horizontal="center"/>
    </xf>
    <xf numFmtId="0" fontId="2" fillId="5" borderId="118" xfId="0" applyFont="1" applyFill="1" applyBorder="1" applyAlignment="1">
      <alignment horizontal="center"/>
    </xf>
    <xf numFmtId="9" fontId="10" fillId="0" borderId="484" xfId="0" applyNumberFormat="1" applyFont="1" applyBorder="1" applyAlignment="1">
      <alignment horizontal="center" vertical="center"/>
    </xf>
    <xf numFmtId="2" fontId="10" fillId="0" borderId="484" xfId="1" applyNumberFormat="1" applyFont="1" applyBorder="1" applyAlignment="1">
      <alignment horizontal="center"/>
    </xf>
    <xf numFmtId="0" fontId="0" fillId="10" borderId="477" xfId="0" applyFill="1" applyBorder="1"/>
    <xf numFmtId="0" fontId="0" fillId="10" borderId="475" xfId="0" applyFill="1" applyBorder="1"/>
    <xf numFmtId="0" fontId="0" fillId="10" borderId="476" xfId="0" applyFill="1" applyBorder="1"/>
    <xf numFmtId="2" fontId="10" fillId="0" borderId="484" xfId="0" applyNumberFormat="1" applyFont="1" applyBorder="1" applyAlignment="1">
      <alignment horizontal="center" vertical="center"/>
    </xf>
    <xf numFmtId="0" fontId="116" fillId="2" borderId="519" xfId="11" applyFont="1" applyFill="1" applyBorder="1" applyAlignment="1">
      <alignment horizontal="center" vertical="center"/>
    </xf>
    <xf numFmtId="0" fontId="167" fillId="0" borderId="371" xfId="11" applyFont="1" applyBorder="1" applyAlignment="1" applyProtection="1">
      <alignment horizontal="center" vertical="center"/>
      <protection locked="0"/>
    </xf>
    <xf numFmtId="0" fontId="167" fillId="17" borderId="371" xfId="11" applyFont="1" applyFill="1" applyBorder="1" applyAlignment="1" applyProtection="1">
      <alignment horizontal="center" vertical="center"/>
      <protection locked="0"/>
    </xf>
    <xf numFmtId="0" fontId="167" fillId="0" borderId="372" xfId="11" applyFont="1" applyBorder="1" applyAlignment="1" applyProtection="1">
      <alignment horizontal="center" vertical="center"/>
      <protection locked="0"/>
    </xf>
    <xf numFmtId="0" fontId="167" fillId="0" borderId="520" xfId="11" applyFont="1" applyBorder="1" applyAlignment="1" applyProtection="1">
      <alignment horizontal="center" vertical="center"/>
      <protection locked="0"/>
    </xf>
    <xf numFmtId="0" fontId="167" fillId="17" borderId="520" xfId="11" applyFont="1" applyFill="1" applyBorder="1" applyAlignment="1" applyProtection="1">
      <alignment horizontal="center" vertical="center"/>
      <protection locked="0"/>
    </xf>
    <xf numFmtId="0" fontId="167" fillId="0" borderId="521" xfId="11" applyFont="1" applyBorder="1" applyAlignment="1" applyProtection="1">
      <alignment horizontal="center" vertical="center"/>
      <protection locked="0"/>
    </xf>
    <xf numFmtId="0" fontId="167" fillId="17" borderId="521" xfId="11" applyFont="1" applyFill="1" applyBorder="1" applyAlignment="1" applyProtection="1">
      <alignment horizontal="center" vertical="center"/>
      <protection locked="0"/>
    </xf>
    <xf numFmtId="0" fontId="167" fillId="0" borderId="3" xfId="11" applyFont="1" applyBorder="1" applyAlignment="1" applyProtection="1">
      <alignment horizontal="center" vertical="center"/>
      <protection locked="0"/>
    </xf>
    <xf numFmtId="0" fontId="167" fillId="17" borderId="3" xfId="11" applyFont="1" applyFill="1" applyBorder="1" applyAlignment="1" applyProtection="1">
      <alignment horizontal="center" vertical="center"/>
      <protection locked="0"/>
    </xf>
    <xf numFmtId="0" fontId="167" fillId="0" borderId="4" xfId="11" applyFont="1" applyBorder="1" applyAlignment="1" applyProtection="1">
      <alignment horizontal="center" vertical="center"/>
      <protection locked="0"/>
    </xf>
    <xf numFmtId="0" fontId="163" fillId="20" borderId="351" xfId="0" applyFont="1" applyFill="1" applyBorder="1" applyAlignment="1">
      <alignment horizontal="center" vertical="center" wrapText="1"/>
    </xf>
    <xf numFmtId="0" fontId="163" fillId="20" borderId="349" xfId="0" applyFont="1" applyFill="1" applyBorder="1" applyAlignment="1">
      <alignment horizontal="center" vertical="center" wrapText="1"/>
    </xf>
    <xf numFmtId="0" fontId="163" fillId="20" borderId="352" xfId="0" applyFont="1" applyFill="1" applyBorder="1" applyAlignment="1">
      <alignment horizontal="center" vertical="center" wrapText="1"/>
    </xf>
    <xf numFmtId="0" fontId="168" fillId="42" borderId="522" xfId="0" applyFont="1" applyFill="1" applyBorder="1" applyAlignment="1">
      <alignment horizontal="center" vertical="center" wrapText="1"/>
    </xf>
    <xf numFmtId="0" fontId="169" fillId="0" borderId="481" xfId="41" applyFont="1" applyBorder="1" applyAlignment="1">
      <alignment horizontal="center" vertical="center"/>
    </xf>
    <xf numFmtId="0" fontId="169" fillId="0" borderId="448" xfId="41" applyFont="1" applyBorder="1" applyAlignment="1">
      <alignment horizontal="left" vertical="center" wrapText="1"/>
    </xf>
    <xf numFmtId="4" fontId="169" fillId="0" borderId="448" xfId="41" applyNumberFormat="1" applyFont="1" applyBorder="1" applyAlignment="1">
      <alignment horizontal="left" vertical="center"/>
    </xf>
    <xf numFmtId="3" fontId="0" fillId="0" borderId="0" xfId="0" applyNumberFormat="1"/>
    <xf numFmtId="174" fontId="158" fillId="11" borderId="520" xfId="4" applyNumberFormat="1" applyFont="1" applyFill="1" applyBorder="1" applyAlignment="1">
      <alignment horizontal="center" vertical="center" wrapText="1"/>
    </xf>
    <xf numFmtId="175" fontId="158" fillId="11" borderId="520" xfId="4" applyNumberFormat="1" applyFont="1" applyFill="1" applyBorder="1" applyAlignment="1">
      <alignment horizontal="center" vertical="center" wrapText="1"/>
    </xf>
    <xf numFmtId="191" fontId="158" fillId="11" borderId="520" xfId="4" applyNumberFormat="1" applyFont="1" applyFill="1" applyBorder="1" applyAlignment="1">
      <alignment horizontal="center" vertical="center" wrapText="1"/>
    </xf>
    <xf numFmtId="49" fontId="158" fillId="11" borderId="520" xfId="4" applyNumberFormat="1" applyFont="1" applyFill="1" applyBorder="1" applyAlignment="1">
      <alignment horizontal="center" vertical="center" wrapText="1"/>
    </xf>
    <xf numFmtId="174" fontId="158" fillId="11" borderId="520" xfId="4" applyNumberFormat="1" applyFont="1" applyFill="1" applyBorder="1" applyAlignment="1">
      <alignment horizontal="left" vertical="center" wrapText="1"/>
    </xf>
    <xf numFmtId="174" fontId="76" fillId="16" borderId="80" xfId="4" applyNumberFormat="1" applyFont="1" applyFill="1" applyBorder="1" applyAlignment="1">
      <alignment horizontal="center" vertical="center" wrapText="1"/>
    </xf>
    <xf numFmtId="0" fontId="76" fillId="16" borderId="80" xfId="4" applyFont="1" applyFill="1" applyBorder="1" applyAlignment="1">
      <alignment horizontal="center" vertical="center" wrapText="1"/>
    </xf>
    <xf numFmtId="175" fontId="76" fillId="16" borderId="80" xfId="4" applyNumberFormat="1" applyFont="1" applyFill="1" applyBorder="1" applyAlignment="1">
      <alignment horizontal="center" vertical="center" wrapText="1"/>
    </xf>
    <xf numFmtId="14" fontId="76" fillId="16" borderId="80" xfId="4" applyNumberFormat="1" applyFont="1" applyFill="1" applyBorder="1" applyAlignment="1">
      <alignment horizontal="center" vertical="center" wrapText="1"/>
    </xf>
    <xf numFmtId="176" fontId="76" fillId="16" borderId="80" xfId="4" applyNumberFormat="1" applyFont="1" applyFill="1" applyBorder="1" applyAlignment="1">
      <alignment horizontal="center" vertical="center" wrapText="1"/>
    </xf>
    <xf numFmtId="49" fontId="76" fillId="16" borderId="80" xfId="4" applyNumberFormat="1" applyFont="1" applyFill="1" applyBorder="1" applyAlignment="1">
      <alignment horizontal="center" vertical="center" wrapText="1"/>
    </xf>
    <xf numFmtId="1" fontId="76" fillId="16" borderId="80" xfId="4" applyNumberFormat="1" applyFont="1" applyFill="1" applyBorder="1" applyAlignment="1">
      <alignment horizontal="center" vertical="center" wrapText="1"/>
    </xf>
    <xf numFmtId="0" fontId="0" fillId="0" borderId="345" xfId="0" applyBorder="1" applyAlignment="1">
      <alignment horizontal="center" vertical="center"/>
    </xf>
    <xf numFmtId="0" fontId="0" fillId="0" borderId="344" xfId="0" applyBorder="1" applyAlignment="1">
      <alignment horizontal="center" vertical="center"/>
    </xf>
    <xf numFmtId="0" fontId="0" fillId="0" borderId="343" xfId="0" applyBorder="1" applyAlignment="1">
      <alignment horizontal="center" vertical="center"/>
    </xf>
    <xf numFmtId="0" fontId="170" fillId="52" borderId="520" xfId="0" applyFont="1" applyFill="1" applyBorder="1" applyAlignment="1">
      <alignment horizontal="center" vertical="center" wrapText="1" readingOrder="2"/>
    </xf>
    <xf numFmtId="15" fontId="171" fillId="0" borderId="520" xfId="0" applyNumberFormat="1" applyFont="1" applyBorder="1" applyAlignment="1">
      <alignment horizontal="center" vertical="center" wrapText="1" readingOrder="1"/>
    </xf>
    <xf numFmtId="0" fontId="0" fillId="0" borderId="59" xfId="0" applyBorder="1" applyAlignment="1">
      <alignment horizontal="center" vertical="center"/>
    </xf>
    <xf numFmtId="0" fontId="0" fillId="0" borderId="60" xfId="0" applyBorder="1" applyAlignment="1">
      <alignment horizontal="center" vertical="center"/>
    </xf>
    <xf numFmtId="0" fontId="170" fillId="0" borderId="520" xfId="0" applyFont="1" applyBorder="1" applyAlignment="1">
      <alignment horizontal="center" vertical="center" wrapText="1" readingOrder="2"/>
    </xf>
    <xf numFmtId="15" fontId="171" fillId="52" borderId="520" xfId="0" applyNumberFormat="1" applyFont="1" applyFill="1" applyBorder="1" applyAlignment="1">
      <alignment horizontal="center" vertical="center" wrapText="1" readingOrder="1"/>
    </xf>
    <xf numFmtId="9" fontId="170" fillId="0" borderId="520" xfId="2" applyFont="1" applyBorder="1" applyAlignment="1">
      <alignment horizontal="center" vertical="center" wrapText="1" readingOrder="2"/>
    </xf>
    <xf numFmtId="165" fontId="170" fillId="0" borderId="520" xfId="1" applyNumberFormat="1" applyFont="1" applyBorder="1" applyAlignment="1">
      <alignment horizontal="center" vertical="center" wrapText="1" readingOrder="2"/>
    </xf>
    <xf numFmtId="165" fontId="171" fillId="0" borderId="520" xfId="1" applyNumberFormat="1" applyFont="1" applyBorder="1" applyAlignment="1">
      <alignment horizontal="center" vertical="center" wrapText="1" readingOrder="2"/>
    </xf>
    <xf numFmtId="0" fontId="172" fillId="54" borderId="11" xfId="0" applyFont="1" applyFill="1" applyBorder="1" applyAlignment="1">
      <alignment horizontal="center" vertical="center" wrapText="1" readingOrder="1"/>
    </xf>
    <xf numFmtId="0" fontId="0" fillId="0" borderId="55" xfId="0" applyBorder="1" applyAlignment="1">
      <alignment horizontal="center" vertical="center"/>
    </xf>
    <xf numFmtId="0" fontId="0" fillId="0" borderId="54" xfId="0" applyBorder="1" applyAlignment="1">
      <alignment horizontal="center" vertical="center"/>
    </xf>
    <xf numFmtId="0" fontId="0" fillId="0" borderId="218" xfId="0" applyBorder="1" applyAlignment="1">
      <alignment horizontal="center" vertical="center"/>
    </xf>
    <xf numFmtId="9" fontId="170" fillId="52" borderId="520" xfId="2" applyFont="1" applyFill="1" applyBorder="1" applyAlignment="1">
      <alignment horizontal="center" vertical="center" wrapText="1" readingOrder="2"/>
    </xf>
    <xf numFmtId="165" fontId="170" fillId="52" borderId="520" xfId="1" applyNumberFormat="1" applyFont="1" applyFill="1" applyBorder="1" applyAlignment="1">
      <alignment horizontal="center" vertical="center" wrapText="1" readingOrder="2"/>
    </xf>
    <xf numFmtId="165" fontId="171" fillId="52" borderId="520" xfId="1" applyNumberFormat="1" applyFont="1" applyFill="1" applyBorder="1" applyAlignment="1">
      <alignment horizontal="center" vertical="center" wrapText="1" readingOrder="2"/>
    </xf>
    <xf numFmtId="165" fontId="171" fillId="52" borderId="520" xfId="1" applyNumberFormat="1" applyFont="1" applyFill="1" applyBorder="1" applyAlignment="1">
      <alignment vertical="center" wrapText="1" readingOrder="2"/>
    </xf>
    <xf numFmtId="165" fontId="0" fillId="0" borderId="0" xfId="0" applyNumberFormat="1" applyAlignment="1">
      <alignment horizontal="center" vertical="center"/>
    </xf>
    <xf numFmtId="0" fontId="170" fillId="52" borderId="520" xfId="0" applyFont="1" applyFill="1" applyBorder="1" applyAlignment="1">
      <alignment vertical="center" wrapText="1" readingOrder="2"/>
    </xf>
    <xf numFmtId="9" fontId="0" fillId="0" borderId="0" xfId="0" applyNumberFormat="1" applyAlignment="1">
      <alignment horizontal="center" vertical="center"/>
    </xf>
    <xf numFmtId="3" fontId="0" fillId="0" borderId="0" xfId="0" applyNumberFormat="1" applyAlignment="1">
      <alignment horizontal="center" vertical="center"/>
    </xf>
    <xf numFmtId="0" fontId="48" fillId="0" borderId="0" xfId="0" applyFont="1" applyAlignment="1">
      <alignment horizontal="center" vertical="center"/>
    </xf>
    <xf numFmtId="165" fontId="48" fillId="0" borderId="0" xfId="0" applyNumberFormat="1" applyFont="1" applyAlignment="1">
      <alignment horizontal="center" vertical="center"/>
    </xf>
    <xf numFmtId="0" fontId="48" fillId="0" borderId="59" xfId="0" applyFont="1" applyBorder="1" applyAlignment="1">
      <alignment horizontal="center" vertical="center"/>
    </xf>
    <xf numFmtId="0" fontId="48" fillId="0" borderId="60" xfId="0" applyFont="1" applyBorder="1" applyAlignment="1">
      <alignment horizontal="center" vertical="center"/>
    </xf>
    <xf numFmtId="3" fontId="171" fillId="52" borderId="520" xfId="1" applyNumberFormat="1" applyFont="1" applyFill="1" applyBorder="1" applyAlignment="1">
      <alignment horizontal="center" vertical="center" wrapText="1" readingOrder="2"/>
    </xf>
    <xf numFmtId="0" fontId="170" fillId="0" borderId="520" xfId="0" applyFont="1" applyBorder="1" applyAlignment="1">
      <alignment vertical="center" wrapText="1" readingOrder="2"/>
    </xf>
    <xf numFmtId="3" fontId="171" fillId="0" borderId="520" xfId="1" applyNumberFormat="1" applyFont="1" applyBorder="1" applyAlignment="1">
      <alignment horizontal="center" vertical="center" wrapText="1" readingOrder="2"/>
    </xf>
    <xf numFmtId="0" fontId="65" fillId="53" borderId="0" xfId="0" applyFont="1" applyFill="1" applyAlignment="1">
      <alignment horizontal="center" vertical="center"/>
    </xf>
    <xf numFmtId="10" fontId="174" fillId="55" borderId="520" xfId="0" applyNumberFormat="1" applyFont="1" applyFill="1" applyBorder="1" applyAlignment="1">
      <alignment horizontal="center" vertical="center" wrapText="1" readingOrder="2"/>
    </xf>
    <xf numFmtId="0" fontId="175" fillId="54" borderId="520" xfId="0" applyFont="1" applyFill="1" applyBorder="1" applyAlignment="1">
      <alignment horizontal="center" vertical="center" wrapText="1" readingOrder="2"/>
    </xf>
    <xf numFmtId="10" fontId="176" fillId="55" borderId="520" xfId="0" applyNumberFormat="1" applyFont="1" applyFill="1" applyBorder="1" applyAlignment="1">
      <alignment horizontal="center" vertical="center" wrapText="1" readingOrder="2"/>
    </xf>
    <xf numFmtId="0" fontId="177" fillId="52" borderId="520" xfId="0" applyFont="1" applyFill="1" applyBorder="1" applyAlignment="1">
      <alignment horizontal="center" vertical="center" wrapText="1" readingOrder="2"/>
    </xf>
    <xf numFmtId="0" fontId="179" fillId="52" borderId="520" xfId="0" applyFont="1" applyFill="1" applyBorder="1" applyAlignment="1">
      <alignment horizontal="center" vertical="center" wrapText="1" readingOrder="2"/>
    </xf>
    <xf numFmtId="0" fontId="177" fillId="55" borderId="520" xfId="0" applyFont="1" applyFill="1" applyBorder="1" applyAlignment="1">
      <alignment horizontal="center" vertical="center" wrapText="1" readingOrder="2"/>
    </xf>
    <xf numFmtId="0" fontId="48" fillId="0" borderId="55" xfId="0" applyFont="1" applyBorder="1" applyAlignment="1">
      <alignment horizontal="center" vertical="center"/>
    </xf>
    <xf numFmtId="0" fontId="48" fillId="0" borderId="54" xfId="0" applyFont="1" applyBorder="1" applyAlignment="1">
      <alignment horizontal="center" vertical="center"/>
    </xf>
    <xf numFmtId="0" fontId="48" fillId="0" borderId="218" xfId="0" applyFont="1" applyBorder="1" applyAlignment="1">
      <alignment horizontal="center" vertical="center"/>
    </xf>
    <xf numFmtId="0" fontId="172" fillId="54" borderId="11" xfId="0" applyFont="1" applyFill="1" applyBorder="1" applyAlignment="1">
      <alignment vertical="center" wrapText="1" readingOrder="1"/>
    </xf>
    <xf numFmtId="0" fontId="179" fillId="52" borderId="11" xfId="0" applyFont="1" applyFill="1" applyBorder="1" applyAlignment="1">
      <alignment horizontal="center" vertical="center" wrapText="1" readingOrder="2"/>
    </xf>
    <xf numFmtId="0" fontId="175" fillId="54" borderId="11" xfId="0" applyFont="1" applyFill="1" applyBorder="1" applyAlignment="1">
      <alignment horizontal="center" vertical="center" wrapText="1" readingOrder="2"/>
    </xf>
    <xf numFmtId="0" fontId="180" fillId="52" borderId="11" xfId="0" applyFont="1" applyFill="1" applyBorder="1" applyAlignment="1">
      <alignment horizontal="center" vertical="center" wrapText="1" readingOrder="2"/>
    </xf>
    <xf numFmtId="0" fontId="181" fillId="0" borderId="0" xfId="0" applyFont="1" applyAlignment="1">
      <alignment horizontal="center" vertical="center"/>
    </xf>
    <xf numFmtId="0" fontId="182" fillId="0" borderId="0" xfId="0" applyFont="1"/>
    <xf numFmtId="0" fontId="0" fillId="0" borderId="0" xfId="0" applyAlignment="1">
      <alignment horizontal="center" readingOrder="2"/>
    </xf>
    <xf numFmtId="0" fontId="182" fillId="20" borderId="0" xfId="0" applyFont="1" applyFill="1" applyAlignment="1">
      <alignment horizontal="center" vertical="center" wrapText="1" readingOrder="2"/>
    </xf>
    <xf numFmtId="9" fontId="184" fillId="11" borderId="347" xfId="0" applyNumberFormat="1" applyFont="1" applyFill="1" applyBorder="1" applyAlignment="1">
      <alignment horizontal="center" vertical="center" wrapText="1" readingOrder="2"/>
    </xf>
    <xf numFmtId="37" fontId="184" fillId="0" borderId="347" xfId="1" applyNumberFormat="1" applyFont="1" applyFill="1" applyBorder="1" applyAlignment="1">
      <alignment horizontal="center" vertical="center" readingOrder="2"/>
    </xf>
    <xf numFmtId="14" fontId="183" fillId="0" borderId="347" xfId="0" applyNumberFormat="1" applyFont="1" applyBorder="1" applyAlignment="1">
      <alignment horizontal="center" vertical="center" readingOrder="2"/>
    </xf>
    <xf numFmtId="1" fontId="184" fillId="0" borderId="347" xfId="1" applyNumberFormat="1" applyFont="1" applyFill="1" applyBorder="1" applyAlignment="1">
      <alignment horizontal="center" vertical="center" wrapText="1" readingOrder="2"/>
    </xf>
    <xf numFmtId="0" fontId="184" fillId="0" borderId="347" xfId="0" applyFont="1" applyBorder="1" applyAlignment="1">
      <alignment horizontal="center" vertical="center" wrapText="1"/>
    </xf>
    <xf numFmtId="0" fontId="185" fillId="20" borderId="347" xfId="0" applyFont="1" applyFill="1" applyBorder="1" applyAlignment="1">
      <alignment horizontal="center" vertical="center" wrapText="1"/>
    </xf>
    <xf numFmtId="0" fontId="184" fillId="0" borderId="346" xfId="0" applyFont="1" applyBorder="1" applyAlignment="1">
      <alignment horizontal="center" vertical="center" readingOrder="2"/>
    </xf>
    <xf numFmtId="4" fontId="186" fillId="56" borderId="60" xfId="0" applyNumberFormat="1" applyFont="1" applyFill="1" applyBorder="1" applyAlignment="1">
      <alignment horizontal="center" vertical="center" wrapText="1" readingOrder="2"/>
    </xf>
    <xf numFmtId="4" fontId="186" fillId="56" borderId="509" xfId="0" applyNumberFormat="1" applyFont="1" applyFill="1" applyBorder="1" applyAlignment="1">
      <alignment horizontal="center" vertical="center" wrapText="1" readingOrder="2"/>
    </xf>
    <xf numFmtId="4" fontId="186" fillId="56" borderId="118" xfId="0" applyNumberFormat="1" applyFont="1" applyFill="1" applyBorder="1" applyAlignment="1">
      <alignment horizontal="center" vertical="center" wrapText="1" readingOrder="2"/>
    </xf>
    <xf numFmtId="4" fontId="187" fillId="57" borderId="115" xfId="0" applyNumberFormat="1" applyFont="1" applyFill="1" applyBorder="1" applyAlignment="1">
      <alignment horizontal="center" vertical="center" wrapText="1" readingOrder="2"/>
    </xf>
    <xf numFmtId="4" fontId="187" fillId="57" borderId="10" xfId="0" applyNumberFormat="1" applyFont="1" applyFill="1" applyBorder="1" applyAlignment="1">
      <alignment horizontal="center" vertical="center" wrapText="1" readingOrder="2"/>
    </xf>
    <xf numFmtId="4" fontId="187" fillId="57" borderId="508" xfId="0" applyNumberFormat="1" applyFont="1" applyFill="1" applyBorder="1" applyAlignment="1">
      <alignment horizontal="center" vertical="center" wrapText="1" readingOrder="2"/>
    </xf>
    <xf numFmtId="3" fontId="188" fillId="58" borderId="509" xfId="0" applyNumberFormat="1" applyFont="1" applyFill="1" applyBorder="1" applyAlignment="1">
      <alignment horizontal="center" vertical="center" wrapText="1" readingOrder="2"/>
    </xf>
    <xf numFmtId="4" fontId="188" fillId="58" borderId="115" xfId="0" applyNumberFormat="1" applyFont="1" applyFill="1" applyBorder="1" applyAlignment="1">
      <alignment horizontal="center" vertical="center" wrapText="1" readingOrder="2"/>
    </xf>
    <xf numFmtId="3" fontId="188" fillId="58" borderId="115" xfId="0" applyNumberFormat="1" applyFont="1" applyFill="1" applyBorder="1" applyAlignment="1">
      <alignment horizontal="center" vertical="center" wrapText="1" readingOrder="2"/>
    </xf>
    <xf numFmtId="4" fontId="188" fillId="58" borderId="508" xfId="0" applyNumberFormat="1" applyFont="1" applyFill="1" applyBorder="1" applyAlignment="1">
      <alignment horizontal="center" vertical="center" wrapText="1" readingOrder="2"/>
    </xf>
    <xf numFmtId="185" fontId="183" fillId="3" borderId="347" xfId="0" applyNumberFormat="1" applyFont="1" applyFill="1" applyBorder="1" applyAlignment="1">
      <alignment horizontal="center" vertical="center" wrapText="1"/>
    </xf>
    <xf numFmtId="0" fontId="158" fillId="11" borderId="520" xfId="4" applyFont="1" applyFill="1" applyBorder="1" applyAlignment="1">
      <alignment horizontal="center" vertical="center" wrapText="1"/>
    </xf>
    <xf numFmtId="9" fontId="184" fillId="11" borderId="347" xfId="0" applyNumberFormat="1" applyFont="1" applyFill="1" applyBorder="1" applyAlignment="1">
      <alignment horizontal="right" vertical="center" wrapText="1" readingOrder="2"/>
    </xf>
    <xf numFmtId="37" fontId="183" fillId="11" borderId="347" xfId="1" applyNumberFormat="1" applyFont="1" applyFill="1" applyBorder="1" applyAlignment="1">
      <alignment horizontal="center" vertical="center" wrapText="1"/>
    </xf>
    <xf numFmtId="14" fontId="183" fillId="11" borderId="404" xfId="0" applyNumberFormat="1" applyFont="1" applyFill="1" applyBorder="1" applyAlignment="1">
      <alignment horizontal="center" vertical="center" readingOrder="2"/>
    </xf>
    <xf numFmtId="3" fontId="0" fillId="0" borderId="484" xfId="0" quotePrefix="1" applyNumberFormat="1" applyBorder="1" applyAlignment="1">
      <alignment vertical="center"/>
    </xf>
    <xf numFmtId="3" fontId="0" fillId="0" borderId="520" xfId="0" quotePrefix="1" applyNumberFormat="1" applyBorder="1" applyAlignment="1">
      <alignment horizontal="center" vertical="center"/>
    </xf>
    <xf numFmtId="3" fontId="0" fillId="0" borderId="520" xfId="0" quotePrefix="1" applyNumberFormat="1" applyBorder="1" applyAlignment="1">
      <alignment vertical="center"/>
    </xf>
    <xf numFmtId="3" fontId="0" fillId="0" borderId="521" xfId="0" quotePrefix="1" applyNumberFormat="1" applyBorder="1" applyAlignment="1">
      <alignment horizontal="center" vertical="center"/>
    </xf>
    <xf numFmtId="10" fontId="0" fillId="2" borderId="520" xfId="2" quotePrefix="1" applyNumberFormat="1" applyFont="1" applyFill="1" applyBorder="1" applyAlignment="1">
      <alignment horizontal="center" vertical="center"/>
    </xf>
    <xf numFmtId="43" fontId="0" fillId="0" borderId="520" xfId="1" applyFont="1" applyBorder="1" applyAlignment="1">
      <alignment vertical="center"/>
    </xf>
    <xf numFmtId="9" fontId="0" fillId="0" borderId="0" xfId="2" applyFont="1" applyAlignment="1">
      <alignment vertical="center"/>
    </xf>
    <xf numFmtId="0" fontId="87" fillId="16" borderId="354" xfId="0" applyFont="1" applyFill="1" applyBorder="1" applyAlignment="1">
      <alignment horizontal="center" vertical="center"/>
    </xf>
    <xf numFmtId="167" fontId="0" fillId="2" borderId="26" xfId="0" applyNumberFormat="1" applyFill="1" applyBorder="1" applyAlignment="1">
      <alignment horizontal="center" vertical="center"/>
    </xf>
    <xf numFmtId="0" fontId="190" fillId="0" borderId="0" xfId="0" applyFont="1"/>
    <xf numFmtId="9" fontId="191" fillId="11" borderId="520" xfId="2" applyFont="1" applyFill="1" applyBorder="1" applyAlignment="1" applyProtection="1">
      <alignment horizontal="center" vertical="center"/>
    </xf>
    <xf numFmtId="15" fontId="0" fillId="0" borderId="0" xfId="1" applyNumberFormat="1" applyFont="1"/>
    <xf numFmtId="167" fontId="96" fillId="11" borderId="448" xfId="0" applyNumberFormat="1" applyFont="1" applyFill="1" applyBorder="1" applyAlignment="1">
      <alignment horizontal="center" vertical="center" shrinkToFit="1"/>
    </xf>
    <xf numFmtId="167" fontId="96" fillId="0" borderId="448" xfId="44" applyNumberFormat="1" applyFont="1" applyFill="1" applyBorder="1" applyAlignment="1">
      <alignment horizontal="center" vertical="center"/>
    </xf>
    <xf numFmtId="0" fontId="20" fillId="12" borderId="66" xfId="0" applyFont="1" applyFill="1" applyBorder="1" applyAlignment="1">
      <alignment horizontal="center" vertical="center" wrapText="1"/>
    </xf>
    <xf numFmtId="0" fontId="21" fillId="16" borderId="116" xfId="0" applyFont="1" applyFill="1" applyBorder="1" applyAlignment="1">
      <alignment horizontal="center" vertical="center" wrapText="1"/>
    </xf>
    <xf numFmtId="165" fontId="66" fillId="11" borderId="527" xfId="1" applyNumberFormat="1" applyFont="1" applyFill="1" applyBorder="1" applyAlignment="1">
      <alignment horizontal="center" vertical="center"/>
    </xf>
    <xf numFmtId="165" fontId="66" fillId="0" borderId="527" xfId="1" applyNumberFormat="1" applyFont="1" applyFill="1" applyBorder="1" applyAlignment="1">
      <alignment horizontal="center" vertical="center"/>
    </xf>
    <xf numFmtId="165" fontId="66" fillId="0" borderId="528" xfId="0" applyNumberFormat="1" applyFont="1" applyBorder="1" applyAlignment="1">
      <alignment horizontal="center" vertical="center"/>
    </xf>
    <xf numFmtId="165" fontId="66" fillId="11" borderId="114" xfId="1" applyNumberFormat="1" applyFont="1" applyFill="1" applyBorder="1" applyAlignment="1">
      <alignment horizontal="center" vertical="center"/>
    </xf>
    <xf numFmtId="165" fontId="66" fillId="0" borderId="114" xfId="1" applyNumberFormat="1" applyFont="1" applyFill="1" applyBorder="1" applyAlignment="1">
      <alignment horizontal="center" vertical="center"/>
    </xf>
    <xf numFmtId="165" fontId="66" fillId="0" borderId="530" xfId="0" applyNumberFormat="1" applyFont="1" applyBorder="1" applyAlignment="1">
      <alignment horizontal="center" vertical="center"/>
    </xf>
    <xf numFmtId="165" fontId="66" fillId="11" borderId="532" xfId="1" applyNumberFormat="1" applyFont="1" applyFill="1" applyBorder="1" applyAlignment="1">
      <alignment horizontal="center" vertical="center"/>
    </xf>
    <xf numFmtId="165" fontId="66" fillId="0" borderId="532" xfId="1" applyNumberFormat="1" applyFont="1" applyFill="1" applyBorder="1" applyAlignment="1">
      <alignment horizontal="center" vertical="center"/>
    </xf>
    <xf numFmtId="165" fontId="66" fillId="0" borderId="533" xfId="0" applyNumberFormat="1" applyFont="1" applyBorder="1" applyAlignment="1">
      <alignment horizontal="center" vertical="center"/>
    </xf>
    <xf numFmtId="165" fontId="73" fillId="16" borderId="94" xfId="27" applyNumberFormat="1" applyFont="1" applyFill="1" applyBorder="1" applyAlignment="1">
      <alignment horizontal="center" vertical="center"/>
    </xf>
    <xf numFmtId="165" fontId="66" fillId="11" borderId="527" xfId="1" applyNumberFormat="1" applyFont="1" applyFill="1" applyBorder="1"/>
    <xf numFmtId="165" fontId="66" fillId="0" borderId="527" xfId="1" applyNumberFormat="1" applyFont="1" applyFill="1" applyBorder="1"/>
    <xf numFmtId="165" fontId="66" fillId="11" borderId="114" xfId="1" applyNumberFormat="1" applyFont="1" applyFill="1" applyBorder="1"/>
    <xf numFmtId="165" fontId="66" fillId="0" borderId="114" xfId="1" applyNumberFormat="1" applyFont="1" applyFill="1" applyBorder="1"/>
    <xf numFmtId="165" fontId="66" fillId="11" borderId="532" xfId="1" applyNumberFormat="1" applyFont="1" applyFill="1" applyBorder="1"/>
    <xf numFmtId="165" fontId="66" fillId="0" borderId="532" xfId="1" applyNumberFormat="1" applyFont="1" applyFill="1" applyBorder="1"/>
    <xf numFmtId="165" fontId="73" fillId="16" borderId="94" xfId="27" applyNumberFormat="1" applyFont="1" applyFill="1" applyBorder="1"/>
    <xf numFmtId="165" fontId="73" fillId="16" borderId="537" xfId="27" applyNumberFormat="1" applyFont="1" applyFill="1" applyBorder="1"/>
    <xf numFmtId="0" fontId="7" fillId="0" borderId="0" xfId="2" applyNumberFormat="1" applyFont="1" applyAlignment="1">
      <alignment horizontal="center"/>
    </xf>
    <xf numFmtId="4" fontId="164" fillId="46" borderId="504" xfId="0" applyNumberFormat="1" applyFont="1" applyFill="1" applyBorder="1"/>
    <xf numFmtId="15" fontId="165" fillId="0" borderId="0" xfId="0" applyNumberFormat="1" applyFont="1"/>
    <xf numFmtId="10" fontId="0" fillId="0" borderId="0" xfId="1" applyNumberFormat="1" applyFont="1"/>
    <xf numFmtId="197" fontId="0" fillId="0" borderId="0" xfId="0" applyNumberFormat="1"/>
    <xf numFmtId="40" fontId="7" fillId="0" borderId="0" xfId="0" applyNumberFormat="1" applyFont="1"/>
    <xf numFmtId="10" fontId="7" fillId="0" borderId="0" xfId="2" applyNumberFormat="1" applyFont="1"/>
    <xf numFmtId="0" fontId="0" fillId="0" borderId="0" xfId="1" applyNumberFormat="1" applyFont="1"/>
    <xf numFmtId="40" fontId="7" fillId="0" borderId="0" xfId="2" applyNumberFormat="1" applyFont="1" applyAlignment="1">
      <alignment horizontal="center"/>
    </xf>
    <xf numFmtId="167" fontId="156" fillId="0" borderId="475" xfId="0" applyNumberFormat="1" applyFont="1" applyBorder="1" applyAlignment="1">
      <alignment horizontal="center" vertical="center" wrapText="1"/>
    </xf>
    <xf numFmtId="167" fontId="156" fillId="20" borderId="80" xfId="0" applyNumberFormat="1" applyFont="1" applyFill="1" applyBorder="1" applyAlignment="1">
      <alignment horizontal="center" vertical="center" wrapText="1"/>
    </xf>
    <xf numFmtId="167" fontId="162" fillId="42" borderId="480" xfId="0" applyNumberFormat="1" applyFont="1" applyFill="1" applyBorder="1" applyAlignment="1">
      <alignment horizontal="center" vertical="center" wrapText="1"/>
    </xf>
    <xf numFmtId="167" fontId="96" fillId="0" borderId="448" xfId="0" applyNumberFormat="1" applyFont="1" applyBorder="1" applyAlignment="1">
      <alignment horizontal="center" vertical="center" shrinkToFit="1"/>
    </xf>
    <xf numFmtId="167" fontId="163" fillId="0" borderId="0" xfId="0" applyNumberFormat="1" applyFont="1" applyAlignment="1">
      <alignment horizontal="center" vertical="center" wrapText="1"/>
    </xf>
    <xf numFmtId="167" fontId="163" fillId="20" borderId="349" xfId="0" applyNumberFormat="1" applyFont="1" applyFill="1" applyBorder="1" applyAlignment="1">
      <alignment horizontal="center" vertical="center" wrapText="1"/>
    </xf>
    <xf numFmtId="0" fontId="163" fillId="0" borderId="0" xfId="0" applyFont="1"/>
    <xf numFmtId="15" fontId="163" fillId="0" borderId="0" xfId="0" applyNumberFormat="1" applyFont="1"/>
    <xf numFmtId="4" fontId="163" fillId="0" borderId="0" xfId="0" applyNumberFormat="1" applyFont="1" applyAlignment="1">
      <alignment wrapText="1"/>
    </xf>
    <xf numFmtId="9" fontId="163" fillId="0" borderId="0" xfId="0" applyNumberFormat="1" applyFont="1" applyAlignment="1">
      <alignment wrapText="1"/>
    </xf>
    <xf numFmtId="10" fontId="163" fillId="0" borderId="0" xfId="0" applyNumberFormat="1" applyFont="1" applyAlignment="1">
      <alignment wrapText="1"/>
    </xf>
    <xf numFmtId="10" fontId="7" fillId="0" borderId="0" xfId="2" applyNumberFormat="1" applyFont="1" applyAlignment="1">
      <alignment horizontal="center"/>
    </xf>
    <xf numFmtId="198" fontId="7" fillId="0" borderId="0" xfId="0" applyNumberFormat="1" applyFont="1" applyAlignment="1">
      <alignment horizontal="center"/>
    </xf>
    <xf numFmtId="197" fontId="7" fillId="0" borderId="0" xfId="2" applyNumberFormat="1" applyFont="1" applyAlignment="1">
      <alignment horizontal="center"/>
    </xf>
    <xf numFmtId="0" fontId="169" fillId="0" borderId="448" xfId="18" applyFont="1" applyBorder="1" applyAlignment="1">
      <alignment horizontal="center" vertical="center"/>
    </xf>
    <xf numFmtId="0" fontId="169" fillId="0" borderId="448" xfId="18" applyFont="1" applyBorder="1" applyAlignment="1">
      <alignment horizontal="left" vertical="center" wrapText="1"/>
    </xf>
    <xf numFmtId="191" fontId="158" fillId="11" borderId="72" xfId="4" applyNumberFormat="1" applyFont="1" applyFill="1" applyBorder="1" applyAlignment="1">
      <alignment horizontal="center" vertical="center" wrapText="1"/>
    </xf>
    <xf numFmtId="0" fontId="170" fillId="52" borderId="520" xfId="0" applyFont="1" applyFill="1" applyBorder="1" applyAlignment="1">
      <alignment horizontal="right" vertical="center" wrapText="1" readingOrder="2"/>
    </xf>
    <xf numFmtId="167" fontId="0" fillId="2" borderId="33" xfId="0" applyNumberFormat="1" applyFill="1" applyBorder="1" applyAlignment="1">
      <alignment horizontal="center" vertical="center"/>
    </xf>
    <xf numFmtId="9" fontId="0" fillId="0" borderId="33" xfId="2" applyFont="1" applyBorder="1" applyAlignment="1">
      <alignment horizontal="center" vertical="center"/>
    </xf>
    <xf numFmtId="0" fontId="68" fillId="32" borderId="284" xfId="2" applyNumberFormat="1" applyFont="1" applyFill="1" applyBorder="1" applyAlignment="1" applyProtection="1">
      <alignment horizontal="center" vertical="center"/>
    </xf>
    <xf numFmtId="10" fontId="183" fillId="11" borderId="347" xfId="2" applyNumberFormat="1" applyFont="1" applyFill="1" applyBorder="1" applyAlignment="1">
      <alignment horizontal="center" vertical="center" wrapText="1"/>
    </xf>
    <xf numFmtId="0" fontId="0" fillId="0" borderId="539" xfId="0" applyBorder="1"/>
    <xf numFmtId="167" fontId="25" fillId="13" borderId="540" xfId="0" applyNumberFormat="1" applyFont="1" applyFill="1" applyBorder="1" applyAlignment="1">
      <alignment horizontal="center" vertical="center" wrapText="1"/>
    </xf>
    <xf numFmtId="177" fontId="23" fillId="13" borderId="541" xfId="0" applyNumberFormat="1" applyFont="1" applyFill="1" applyBorder="1" applyAlignment="1">
      <alignment horizontal="center" vertical="center" wrapText="1"/>
    </xf>
    <xf numFmtId="15" fontId="0" fillId="11" borderId="218" xfId="0" applyNumberFormat="1" applyFill="1" applyBorder="1" applyAlignment="1">
      <alignment horizontal="center"/>
    </xf>
    <xf numFmtId="0" fontId="0" fillId="0" borderId="374" xfId="0" applyBorder="1"/>
    <xf numFmtId="1" fontId="51" fillId="0" borderId="26" xfId="0" applyNumberFormat="1" applyFont="1" applyBorder="1" applyAlignment="1">
      <alignment horizontal="center" vertical="center"/>
    </xf>
    <xf numFmtId="9" fontId="0" fillId="0" borderId="542" xfId="0" applyNumberFormat="1" applyBorder="1"/>
    <xf numFmtId="9" fontId="164" fillId="46" borderId="543" xfId="0" applyNumberFormat="1" applyFont="1" applyFill="1" applyBorder="1"/>
    <xf numFmtId="10" fontId="164" fillId="46" borderId="543" xfId="0" applyNumberFormat="1" applyFont="1" applyFill="1" applyBorder="1"/>
    <xf numFmtId="9" fontId="0" fillId="0" borderId="544" xfId="0" applyNumberFormat="1" applyBorder="1"/>
    <xf numFmtId="9" fontId="164" fillId="46" borderId="545" xfId="0" applyNumberFormat="1" applyFont="1" applyFill="1" applyBorder="1"/>
    <xf numFmtId="0" fontId="199" fillId="59" borderId="495" xfId="0" applyFont="1" applyFill="1" applyBorder="1" applyAlignment="1">
      <alignment horizontal="center" vertical="center"/>
    </xf>
    <xf numFmtId="0" fontId="199" fillId="60" borderId="551" xfId="0" applyFont="1" applyFill="1" applyBorder="1" applyAlignment="1">
      <alignment horizontal="center" vertical="center"/>
    </xf>
    <xf numFmtId="165" fontId="32" fillId="0" borderId="554" xfId="0" applyNumberFormat="1" applyFont="1" applyBorder="1" applyAlignment="1">
      <alignment horizontal="center" vertical="center"/>
    </xf>
    <xf numFmtId="165" fontId="32" fillId="0" borderId="555" xfId="0" applyNumberFormat="1" applyFont="1" applyBorder="1" applyAlignment="1">
      <alignment horizontal="center" vertical="center"/>
    </xf>
    <xf numFmtId="165" fontId="32" fillId="0" borderId="556" xfId="0" applyNumberFormat="1" applyFont="1" applyBorder="1" applyAlignment="1">
      <alignment horizontal="center" vertical="center"/>
    </xf>
    <xf numFmtId="0" fontId="199" fillId="60" borderId="557" xfId="0" applyFont="1" applyFill="1" applyBorder="1" applyAlignment="1">
      <alignment horizontal="center" vertical="center"/>
    </xf>
    <xf numFmtId="37" fontId="32" fillId="61" borderId="560" xfId="0" applyNumberFormat="1" applyFont="1" applyFill="1" applyBorder="1" applyAlignment="1">
      <alignment horizontal="center" vertical="center"/>
    </xf>
    <xf numFmtId="37" fontId="32" fillId="61" borderId="561" xfId="0" applyNumberFormat="1" applyFont="1" applyFill="1" applyBorder="1" applyAlignment="1">
      <alignment horizontal="center" vertical="center"/>
    </xf>
    <xf numFmtId="37" fontId="32" fillId="61" borderId="562" xfId="0" applyNumberFormat="1" applyFont="1" applyFill="1" applyBorder="1" applyAlignment="1">
      <alignment horizontal="center" vertical="center"/>
    </xf>
    <xf numFmtId="37" fontId="32" fillId="0" borderId="560" xfId="0" applyNumberFormat="1" applyFont="1" applyBorder="1" applyAlignment="1">
      <alignment horizontal="center" vertical="center"/>
    </xf>
    <xf numFmtId="37" fontId="32" fillId="0" borderId="561" xfId="0" applyNumberFormat="1" applyFont="1" applyBorder="1" applyAlignment="1">
      <alignment horizontal="center" vertical="center"/>
    </xf>
    <xf numFmtId="37" fontId="32" fillId="0" borderId="562" xfId="0" applyNumberFormat="1" applyFont="1" applyBorder="1" applyAlignment="1">
      <alignment horizontal="center" vertical="center"/>
    </xf>
    <xf numFmtId="37" fontId="32" fillId="0" borderId="564" xfId="0" applyNumberFormat="1" applyFont="1" applyBorder="1" applyAlignment="1">
      <alignment horizontal="center" vertical="center"/>
    </xf>
    <xf numFmtId="37" fontId="32" fillId="0" borderId="565" xfId="0" applyNumberFormat="1" applyFont="1" applyBorder="1" applyAlignment="1">
      <alignment horizontal="center" vertical="center"/>
    </xf>
    <xf numFmtId="37" fontId="32" fillId="0" borderId="568" xfId="0" applyNumberFormat="1" applyFont="1" applyBorder="1" applyAlignment="1">
      <alignment horizontal="center" vertical="center"/>
    </xf>
    <xf numFmtId="37" fontId="32" fillId="0" borderId="569" xfId="0" applyNumberFormat="1" applyFont="1" applyBorder="1" applyAlignment="1">
      <alignment horizontal="center" vertical="center"/>
    </xf>
    <xf numFmtId="0" fontId="0" fillId="62" borderId="0" xfId="0" applyFill="1"/>
    <xf numFmtId="4" fontId="0" fillId="62" borderId="0" xfId="0" applyNumberFormat="1" applyFill="1"/>
    <xf numFmtId="9" fontId="0" fillId="62" borderId="0" xfId="0" applyNumberFormat="1" applyFill="1"/>
    <xf numFmtId="0" fontId="0" fillId="44" borderId="0" xfId="0" applyFill="1"/>
    <xf numFmtId="15" fontId="0" fillId="44" borderId="0" xfId="0" applyNumberFormat="1" applyFill="1"/>
    <xf numFmtId="9" fontId="0" fillId="44" borderId="0" xfId="0" applyNumberFormat="1" applyFill="1"/>
    <xf numFmtId="0" fontId="0" fillId="9" borderId="0" xfId="0" applyFill="1"/>
    <xf numFmtId="15" fontId="0" fillId="9" borderId="0" xfId="0" applyNumberFormat="1" applyFill="1"/>
    <xf numFmtId="4" fontId="0" fillId="9" borderId="0" xfId="0" applyNumberFormat="1" applyFill="1"/>
    <xf numFmtId="9" fontId="0" fillId="9" borderId="0" xfId="0" applyNumberFormat="1" applyFill="1"/>
    <xf numFmtId="10" fontId="0" fillId="9" borderId="0" xfId="0" applyNumberFormat="1" applyFill="1"/>
    <xf numFmtId="4" fontId="0" fillId="44" borderId="0" xfId="0" applyNumberFormat="1" applyFill="1"/>
    <xf numFmtId="0" fontId="0" fillId="63" borderId="0" xfId="0" applyFill="1"/>
    <xf numFmtId="15" fontId="0" fillId="63" borderId="0" xfId="0" applyNumberFormat="1" applyFill="1"/>
    <xf numFmtId="4" fontId="0" fillId="63" borderId="0" xfId="0" applyNumberFormat="1" applyFill="1"/>
    <xf numFmtId="9" fontId="0" fillId="63" borderId="0" xfId="0" applyNumberFormat="1" applyFill="1"/>
    <xf numFmtId="10" fontId="0" fillId="63" borderId="0" xfId="0" applyNumberFormat="1" applyFill="1"/>
    <xf numFmtId="4" fontId="0" fillId="0" borderId="497" xfId="0" applyNumberFormat="1" applyBorder="1"/>
    <xf numFmtId="0" fontId="0" fillId="0" borderId="497" xfId="0" applyBorder="1"/>
    <xf numFmtId="9" fontId="0" fillId="0" borderId="571" xfId="0" applyNumberFormat="1" applyBorder="1"/>
    <xf numFmtId="0" fontId="0" fillId="0" borderId="501" xfId="0" applyBorder="1"/>
    <xf numFmtId="165" fontId="2" fillId="40" borderId="263" xfId="1" applyNumberFormat="1" applyFont="1" applyFill="1" applyBorder="1" applyAlignment="1" applyProtection="1">
      <alignment horizontal="right" vertical="center"/>
    </xf>
    <xf numFmtId="0" fontId="115" fillId="39" borderId="520" xfId="0" applyFont="1" applyFill="1" applyBorder="1" applyAlignment="1">
      <alignment horizontal="center" vertical="center" wrapText="1"/>
    </xf>
    <xf numFmtId="0" fontId="103" fillId="0" borderId="520" xfId="0" applyFont="1" applyBorder="1" applyAlignment="1">
      <alignment horizontal="center" vertical="center"/>
    </xf>
    <xf numFmtId="10" fontId="103" fillId="0" borderId="520" xfId="0" applyNumberFormat="1" applyFont="1" applyBorder="1" applyAlignment="1">
      <alignment horizontal="center" vertical="center"/>
    </xf>
    <xf numFmtId="1" fontId="51" fillId="0" borderId="53" xfId="0" applyNumberFormat="1" applyFont="1" applyBorder="1" applyAlignment="1">
      <alignment horizontal="center" vertical="center"/>
    </xf>
    <xf numFmtId="165" fontId="39" fillId="0" borderId="528" xfId="0" applyNumberFormat="1" applyFont="1" applyBorder="1" applyAlignment="1">
      <alignment horizontal="right" vertical="center"/>
    </xf>
    <xf numFmtId="15" fontId="0" fillId="0" borderId="400" xfId="0" applyNumberFormat="1" applyBorder="1" applyAlignment="1">
      <alignment horizontal="center"/>
    </xf>
    <xf numFmtId="40" fontId="7" fillId="0" borderId="0" xfId="0" applyNumberFormat="1" applyFont="1" applyAlignment="1">
      <alignment horizontal="center"/>
    </xf>
    <xf numFmtId="3" fontId="0" fillId="0" borderId="0" xfId="0" applyNumberFormat="1" applyAlignment="1">
      <alignment vertical="center"/>
    </xf>
    <xf numFmtId="165" fontId="39" fillId="0" borderId="530" xfId="0" applyNumberFormat="1" applyFont="1" applyBorder="1" applyAlignment="1">
      <alignment horizontal="center" vertical="center"/>
    </xf>
    <xf numFmtId="165" fontId="39" fillId="0" borderId="530" xfId="0" applyNumberFormat="1" applyFont="1" applyBorder="1" applyAlignment="1">
      <alignment horizontal="right" vertical="center"/>
    </xf>
    <xf numFmtId="165" fontId="39" fillId="0" borderId="533" xfId="0" applyNumberFormat="1" applyFont="1" applyBorder="1" applyAlignment="1">
      <alignment horizontal="center" vertical="center"/>
    </xf>
    <xf numFmtId="165" fontId="66" fillId="11" borderId="527" xfId="1" applyNumberFormat="1" applyFont="1" applyFill="1" applyBorder="1" applyAlignment="1">
      <alignment horizontal="left" vertical="center"/>
    </xf>
    <xf numFmtId="165" fontId="66" fillId="11" borderId="114" xfId="1" applyNumberFormat="1" applyFont="1" applyFill="1" applyBorder="1" applyAlignment="1">
      <alignment horizontal="left" vertical="center"/>
    </xf>
    <xf numFmtId="165" fontId="66" fillId="11" borderId="532" xfId="1" applyNumberFormat="1" applyFont="1" applyFill="1" applyBorder="1" applyAlignment="1">
      <alignment horizontal="left" vertical="center"/>
    </xf>
    <xf numFmtId="165" fontId="73" fillId="16" borderId="94" xfId="27" applyNumberFormat="1" applyFont="1" applyFill="1" applyBorder="1" applyAlignment="1">
      <alignment horizontal="left" vertical="center"/>
    </xf>
    <xf numFmtId="165" fontId="32" fillId="0" borderId="560" xfId="0" applyNumberFormat="1" applyFont="1" applyBorder="1" applyAlignment="1">
      <alignment vertical="center"/>
    </xf>
    <xf numFmtId="165" fontId="32" fillId="0" borderId="561" xfId="0" applyNumberFormat="1" applyFont="1" applyBorder="1" applyAlignment="1">
      <alignment vertical="center"/>
    </xf>
    <xf numFmtId="165" fontId="32" fillId="0" borderId="562" xfId="0" applyNumberFormat="1" applyFont="1" applyBorder="1" applyAlignment="1">
      <alignment horizontal="center" vertical="center"/>
    </xf>
    <xf numFmtId="165" fontId="66" fillId="11" borderId="576" xfId="1" applyNumberFormat="1" applyFont="1" applyFill="1" applyBorder="1" applyAlignment="1">
      <alignment horizontal="center" vertical="center"/>
    </xf>
    <xf numFmtId="165" fontId="66" fillId="11" borderId="575" xfId="1" applyNumberFormat="1" applyFont="1" applyFill="1" applyBorder="1" applyAlignment="1">
      <alignment horizontal="center" vertical="center"/>
    </xf>
    <xf numFmtId="0" fontId="166" fillId="0" borderId="350" xfId="4" applyFont="1" applyBorder="1" applyAlignment="1" applyProtection="1">
      <alignment vertical="center" wrapText="1"/>
      <protection locked="0"/>
    </xf>
    <xf numFmtId="0" fontId="166" fillId="0" borderId="0" xfId="4" applyFont="1" applyAlignment="1" applyProtection="1">
      <alignment vertical="center" wrapText="1"/>
      <protection locked="0"/>
    </xf>
    <xf numFmtId="4" fontId="96" fillId="0" borderId="448" xfId="41" applyNumberFormat="1" applyFont="1" applyBorder="1" applyAlignment="1">
      <alignment horizontal="left" vertical="center"/>
    </xf>
    <xf numFmtId="37" fontId="32" fillId="0" borderId="570" xfId="0" applyNumberFormat="1" applyFont="1" applyBorder="1" applyAlignment="1">
      <alignment horizontal="center" vertical="center"/>
    </xf>
    <xf numFmtId="43" fontId="171" fillId="52" borderId="520" xfId="1" applyFont="1" applyFill="1" applyBorder="1" applyAlignment="1">
      <alignment horizontal="center" vertical="center" wrapText="1" readingOrder="2"/>
    </xf>
    <xf numFmtId="43" fontId="170" fillId="52" borderId="520" xfId="1" applyFont="1" applyFill="1" applyBorder="1" applyAlignment="1">
      <alignment horizontal="center" vertical="center" wrapText="1" readingOrder="2"/>
    </xf>
    <xf numFmtId="192" fontId="7" fillId="0" borderId="0" xfId="0" applyNumberFormat="1" applyFont="1" applyAlignment="1">
      <alignment horizontal="center"/>
    </xf>
    <xf numFmtId="0" fontId="81" fillId="11" borderId="296" xfId="0" applyFont="1" applyFill="1" applyBorder="1" applyAlignment="1">
      <alignment horizontal="right" vertical="center"/>
    </xf>
    <xf numFmtId="0" fontId="81" fillId="11" borderId="290" xfId="0" applyFont="1" applyFill="1" applyBorder="1" applyAlignment="1">
      <alignment horizontal="right" vertical="center"/>
    </xf>
    <xf numFmtId="0" fontId="81" fillId="11" borderId="293" xfId="0" applyFont="1" applyFill="1" applyBorder="1" applyAlignment="1">
      <alignment horizontal="right" vertical="center"/>
    </xf>
    <xf numFmtId="0" fontId="61" fillId="27" borderId="425" xfId="0" applyFont="1" applyFill="1" applyBorder="1" applyAlignment="1">
      <alignment horizontal="center"/>
    </xf>
    <xf numFmtId="0" fontId="0" fillId="0" borderId="487" xfId="0" applyBorder="1" applyAlignment="1">
      <alignment horizontal="left" vertical="center"/>
    </xf>
    <xf numFmtId="0" fontId="0" fillId="0" borderId="272" xfId="0" applyBorder="1" applyAlignment="1">
      <alignment horizontal="left" vertical="center"/>
    </xf>
    <xf numFmtId="0" fontId="81" fillId="11" borderId="293" xfId="0" applyFont="1" applyFill="1" applyBorder="1" applyAlignment="1">
      <alignment horizontal="right"/>
    </xf>
    <xf numFmtId="0" fontId="81" fillId="11" borderId="295" xfId="0" applyFont="1" applyFill="1" applyBorder="1" applyAlignment="1">
      <alignment horizontal="right"/>
    </xf>
    <xf numFmtId="0" fontId="81" fillId="11" borderId="290" xfId="0" applyFont="1" applyFill="1" applyBorder="1" applyAlignment="1">
      <alignment horizontal="right"/>
    </xf>
    <xf numFmtId="1" fontId="109" fillId="0" borderId="0" xfId="1" applyNumberFormat="1" applyFont="1" applyBorder="1" applyAlignment="1" applyProtection="1">
      <alignment vertical="center" wrapText="1"/>
      <protection locked="0"/>
    </xf>
    <xf numFmtId="196" fontId="62" fillId="2" borderId="237" xfId="0" applyNumberFormat="1" applyFont="1" applyFill="1" applyBorder="1" applyAlignment="1">
      <alignment horizontal="center" vertical="center"/>
    </xf>
    <xf numFmtId="15" fontId="36" fillId="11" borderId="26" xfId="0" applyNumberFormat="1" applyFont="1" applyFill="1" applyBorder="1" applyAlignment="1">
      <alignment horizontal="center"/>
    </xf>
    <xf numFmtId="0" fontId="0" fillId="11" borderId="26" xfId="0" applyFill="1" applyBorder="1" applyAlignment="1">
      <alignment horizontal="center"/>
    </xf>
    <xf numFmtId="10" fontId="36" fillId="11" borderId="26" xfId="2" applyNumberFormat="1" applyFont="1" applyFill="1" applyBorder="1" applyAlignment="1">
      <alignment horizontal="center"/>
    </xf>
    <xf numFmtId="0" fontId="0" fillId="11" borderId="48" xfId="0" applyFill="1" applyBorder="1" applyAlignment="1">
      <alignment horizontal="center"/>
    </xf>
    <xf numFmtId="10" fontId="0" fillId="11" borderId="26" xfId="2" applyNumberFormat="1" applyFont="1" applyFill="1" applyBorder="1" applyAlignment="1">
      <alignment horizontal="center"/>
    </xf>
    <xf numFmtId="0" fontId="2" fillId="44" borderId="577" xfId="0" applyFont="1" applyFill="1" applyBorder="1" applyAlignment="1">
      <alignment horizontal="center" vertical="center"/>
    </xf>
    <xf numFmtId="0" fontId="0" fillId="44" borderId="578" xfId="0" applyFill="1" applyBorder="1" applyAlignment="1">
      <alignment horizontal="center"/>
    </xf>
    <xf numFmtId="182" fontId="2" fillId="11" borderId="79" xfId="0" applyNumberFormat="1" applyFont="1" applyFill="1" applyBorder="1"/>
    <xf numFmtId="0" fontId="36" fillId="11" borderId="79" xfId="0" applyFont="1" applyFill="1" applyBorder="1" applyAlignment="1">
      <alignment horizontal="center" vertical="center"/>
    </xf>
    <xf numFmtId="10" fontId="36" fillId="11" borderId="79" xfId="2" applyNumberFormat="1" applyFont="1" applyFill="1" applyBorder="1" applyAlignment="1">
      <alignment horizontal="center" vertical="center"/>
    </xf>
    <xf numFmtId="182" fontId="2" fillId="11" borderId="79" xfId="0" applyNumberFormat="1" applyFont="1" applyFill="1" applyBorder="1" applyAlignment="1">
      <alignment horizontal="center"/>
    </xf>
    <xf numFmtId="0" fontId="2" fillId="0" borderId="577" xfId="0" applyFont="1" applyBorder="1" applyAlignment="1">
      <alignment horizontal="center" vertical="center"/>
    </xf>
    <xf numFmtId="0" fontId="0" fillId="0" borderId="578" xfId="0" applyBorder="1" applyAlignment="1">
      <alignment horizontal="center"/>
    </xf>
    <xf numFmtId="0" fontId="36" fillId="44" borderId="79" xfId="0" applyFont="1" applyFill="1" applyBorder="1" applyAlignment="1">
      <alignment horizontal="center" vertical="center"/>
    </xf>
    <xf numFmtId="10" fontId="36" fillId="44" borderId="79" xfId="2" applyNumberFormat="1" applyFont="1" applyFill="1" applyBorder="1" applyAlignment="1">
      <alignment horizontal="center" vertical="center"/>
    </xf>
    <xf numFmtId="15" fontId="36" fillId="0" borderId="79" xfId="0" applyNumberFormat="1" applyFont="1" applyBorder="1" applyAlignment="1">
      <alignment horizontal="center"/>
    </xf>
    <xf numFmtId="0" fontId="0" fillId="0" borderId="79" xfId="0" applyBorder="1" applyAlignment="1">
      <alignment horizontal="center"/>
    </xf>
    <xf numFmtId="10" fontId="0" fillId="0" borderId="79" xfId="2" applyNumberFormat="1" applyFont="1" applyBorder="1" applyAlignment="1">
      <alignment horizontal="center"/>
    </xf>
    <xf numFmtId="15" fontId="36" fillId="0" borderId="579" xfId="0" applyNumberFormat="1" applyFont="1" applyBorder="1" applyAlignment="1">
      <alignment horizontal="center"/>
    </xf>
    <xf numFmtId="0" fontId="0" fillId="0" borderId="579" xfId="0" applyBorder="1" applyAlignment="1">
      <alignment horizontal="center"/>
    </xf>
    <xf numFmtId="10" fontId="0" fillId="0" borderId="579" xfId="2" applyNumberFormat="1" applyFont="1" applyBorder="1" applyAlignment="1">
      <alignment horizontal="center"/>
    </xf>
    <xf numFmtId="0" fontId="0" fillId="0" borderId="580" xfId="0" applyBorder="1" applyAlignment="1">
      <alignment horizontal="center"/>
    </xf>
    <xf numFmtId="182" fontId="2" fillId="44" borderId="79" xfId="0" applyNumberFormat="1" applyFont="1" applyFill="1" applyBorder="1"/>
    <xf numFmtId="182" fontId="2" fillId="44" borderId="79" xfId="0" applyNumberFormat="1" applyFont="1" applyFill="1" applyBorder="1" applyAlignment="1">
      <alignment horizontal="center"/>
    </xf>
    <xf numFmtId="0" fontId="2" fillId="11" borderId="577" xfId="0" applyFont="1" applyFill="1" applyBorder="1" applyAlignment="1">
      <alignment horizontal="center" vertical="center"/>
    </xf>
    <xf numFmtId="0" fontId="0" fillId="11" borderId="578" xfId="0" applyFill="1" applyBorder="1" applyAlignment="1">
      <alignment horizontal="center"/>
    </xf>
    <xf numFmtId="165" fontId="1" fillId="36" borderId="461" xfId="1" applyNumberFormat="1" applyFont="1" applyFill="1" applyBorder="1" applyAlignment="1" applyProtection="1">
      <alignment horizontal="left" vertical="center"/>
    </xf>
    <xf numFmtId="165" fontId="2" fillId="40" borderId="461" xfId="1" applyNumberFormat="1" applyFont="1" applyFill="1" applyBorder="1" applyAlignment="1" applyProtection="1">
      <alignment horizontal="left" vertical="center"/>
    </xf>
    <xf numFmtId="0" fontId="160" fillId="43" borderId="465" xfId="0" applyFont="1" applyFill="1" applyBorder="1" applyAlignment="1">
      <alignment horizontal="left" vertical="center"/>
    </xf>
    <xf numFmtId="10" fontId="170" fillId="52" borderId="520" xfId="2" applyNumberFormat="1" applyFont="1" applyFill="1" applyBorder="1" applyAlignment="1">
      <alignment horizontal="center" vertical="center" wrapText="1" readingOrder="2"/>
    </xf>
    <xf numFmtId="0" fontId="96" fillId="0" borderId="0" xfId="0" applyFont="1" applyAlignment="1">
      <alignment horizontal="center" vertical="center" wrapText="1"/>
    </xf>
    <xf numFmtId="0" fontId="48" fillId="0" borderId="344" xfId="0" applyFont="1" applyBorder="1"/>
    <xf numFmtId="167" fontId="60" fillId="13" borderId="540" xfId="0" applyNumberFormat="1" applyFont="1" applyFill="1" applyBorder="1" applyAlignment="1">
      <alignment horizontal="center" vertical="center" wrapText="1"/>
    </xf>
    <xf numFmtId="0" fontId="62" fillId="11" borderId="25" xfId="0" applyFont="1" applyFill="1" applyBorder="1" applyAlignment="1">
      <alignment horizontal="left" vertical="center"/>
    </xf>
    <xf numFmtId="0" fontId="62" fillId="11" borderId="32" xfId="0" applyFont="1" applyFill="1" applyBorder="1" applyAlignment="1">
      <alignment horizontal="left" vertical="center"/>
    </xf>
    <xf numFmtId="0" fontId="0" fillId="11" borderId="0" xfId="0" applyFill="1"/>
    <xf numFmtId="15" fontId="0" fillId="11" borderId="0" xfId="0" applyNumberFormat="1" applyFill="1"/>
    <xf numFmtId="4" fontId="0" fillId="11" borderId="0" xfId="0" applyNumberFormat="1" applyFill="1"/>
    <xf numFmtId="9" fontId="0" fillId="11" borderId="0" xfId="0" applyNumberFormat="1" applyFill="1"/>
    <xf numFmtId="10" fontId="0" fillId="11" borderId="0" xfId="0" applyNumberFormat="1" applyFill="1"/>
    <xf numFmtId="0" fontId="0" fillId="64" borderId="0" xfId="0" applyFill="1"/>
    <xf numFmtId="15" fontId="0" fillId="64" borderId="0" xfId="0" applyNumberFormat="1" applyFill="1"/>
    <xf numFmtId="4" fontId="0" fillId="64" borderId="0" xfId="0" applyNumberFormat="1" applyFill="1"/>
    <xf numFmtId="9" fontId="0" fillId="64" borderId="0" xfId="0" applyNumberFormat="1" applyFill="1"/>
    <xf numFmtId="0" fontId="0" fillId="30" borderId="0" xfId="0" applyFill="1"/>
    <xf numFmtId="3" fontId="170" fillId="0" borderId="520" xfId="0" applyNumberFormat="1" applyFont="1" applyBorder="1" applyAlignment="1">
      <alignment horizontal="right" vertical="center" wrapText="1" readingOrder="2"/>
    </xf>
    <xf numFmtId="0" fontId="169" fillId="0" borderId="9" xfId="18" applyFont="1" applyBorder="1" applyAlignment="1">
      <alignment horizontal="center" vertical="center"/>
    </xf>
    <xf numFmtId="1" fontId="22" fillId="18" borderId="0" xfId="0" applyNumberFormat="1" applyFont="1" applyFill="1" applyAlignment="1">
      <alignment horizontal="center" vertical="center"/>
    </xf>
    <xf numFmtId="200" fontId="201" fillId="11" borderId="79" xfId="0" applyNumberFormat="1" applyFont="1" applyFill="1" applyBorder="1" applyAlignment="1">
      <alignment horizontal="left"/>
    </xf>
    <xf numFmtId="0" fontId="202" fillId="11" borderId="79" xfId="0" applyFont="1" applyFill="1" applyBorder="1" applyAlignment="1">
      <alignment horizontal="center" vertical="center"/>
    </xf>
    <xf numFmtId="10" fontId="203" fillId="11" borderId="26" xfId="2" applyNumberFormat="1" applyFont="1" applyFill="1" applyBorder="1" applyAlignment="1">
      <alignment horizontal="center"/>
    </xf>
    <xf numFmtId="200" fontId="201" fillId="11" borderId="79" xfId="0" applyNumberFormat="1" applyFont="1" applyFill="1" applyBorder="1" applyAlignment="1">
      <alignment horizontal="center"/>
    </xf>
    <xf numFmtId="0" fontId="203" fillId="11" borderId="578" xfId="0" applyFont="1" applyFill="1" applyBorder="1" applyAlignment="1">
      <alignment horizontal="center"/>
    </xf>
    <xf numFmtId="0" fontId="2" fillId="11" borderId="581" xfId="0" applyFont="1" applyFill="1" applyBorder="1" applyAlignment="1">
      <alignment horizontal="center" vertical="center"/>
    </xf>
    <xf numFmtId="0" fontId="184" fillId="11" borderId="347" xfId="0" applyFont="1" applyFill="1" applyBorder="1" applyAlignment="1">
      <alignment horizontal="center" vertical="center" wrapText="1"/>
    </xf>
    <xf numFmtId="201" fontId="0" fillId="0" borderId="0" xfId="0" applyNumberFormat="1"/>
    <xf numFmtId="9" fontId="204" fillId="11" borderId="347" xfId="0" applyNumberFormat="1" applyFont="1" applyFill="1" applyBorder="1" applyAlignment="1">
      <alignment horizontal="right" vertical="center" wrapText="1" readingOrder="2"/>
    </xf>
    <xf numFmtId="0" fontId="139" fillId="0" borderId="520" xfId="0" applyFont="1" applyBorder="1" applyAlignment="1">
      <alignment horizontal="center" vertical="center" wrapText="1"/>
    </xf>
    <xf numFmtId="43" fontId="163" fillId="0" borderId="0" xfId="0" applyNumberFormat="1" applyFont="1" applyAlignment="1">
      <alignment horizontal="center" vertical="center" wrapText="1"/>
    </xf>
    <xf numFmtId="0" fontId="38" fillId="26" borderId="151" xfId="0" applyFont="1" applyFill="1" applyBorder="1" applyAlignment="1">
      <alignment horizontal="center" vertical="center" wrapText="1"/>
    </xf>
    <xf numFmtId="0" fontId="38" fillId="26" borderId="158" xfId="0" applyFont="1" applyFill="1" applyBorder="1" applyAlignment="1">
      <alignment horizontal="center" vertical="center" wrapText="1"/>
    </xf>
    <xf numFmtId="0" fontId="38" fillId="26" borderId="152" xfId="0" applyFont="1" applyFill="1" applyBorder="1" applyAlignment="1">
      <alignment horizontal="center" vertical="center" wrapText="1"/>
    </xf>
    <xf numFmtId="0" fontId="82" fillId="0" borderId="387" xfId="0" applyFont="1" applyBorder="1" applyAlignment="1">
      <alignment horizontal="left" vertical="center"/>
    </xf>
    <xf numFmtId="0" fontId="82" fillId="0" borderId="388" xfId="0" applyFont="1" applyBorder="1" applyAlignment="1">
      <alignment horizontal="left" vertical="center"/>
    </xf>
    <xf numFmtId="0" fontId="82" fillId="0" borderId="389" xfId="0" applyFont="1" applyBorder="1" applyAlignment="1">
      <alignment horizontal="left" vertical="center"/>
    </xf>
    <xf numFmtId="0" fontId="61" fillId="38" borderId="437" xfId="0" applyFont="1" applyFill="1" applyBorder="1" applyAlignment="1">
      <alignment horizontal="center" vertical="center" wrapText="1"/>
    </xf>
    <xf numFmtId="0" fontId="61" fillId="38" borderId="438" xfId="0" applyFont="1" applyFill="1" applyBorder="1" applyAlignment="1">
      <alignment horizontal="center" vertical="center" wrapText="1"/>
    </xf>
    <xf numFmtId="167" fontId="74" fillId="36" borderId="456" xfId="0" applyNumberFormat="1" applyFont="1" applyFill="1" applyBorder="1" applyAlignment="1">
      <alignment horizontal="left" vertical="center" wrapText="1"/>
    </xf>
    <xf numFmtId="167" fontId="74" fillId="36" borderId="455" xfId="0" applyNumberFormat="1" applyFont="1" applyFill="1" applyBorder="1" applyAlignment="1">
      <alignment horizontal="left" vertical="center" wrapText="1"/>
    </xf>
    <xf numFmtId="167" fontId="74" fillId="36" borderId="390" xfId="0" applyNumberFormat="1" applyFont="1" applyFill="1" applyBorder="1" applyAlignment="1">
      <alignment horizontal="left" vertical="center" wrapText="1"/>
    </xf>
    <xf numFmtId="167" fontId="74" fillId="36" borderId="392" xfId="0" applyNumberFormat="1" applyFont="1" applyFill="1" applyBorder="1" applyAlignment="1">
      <alignment horizontal="left" vertical="center" wrapText="1"/>
    </xf>
    <xf numFmtId="0" fontId="61" fillId="28" borderId="0" xfId="0" applyFont="1" applyFill="1" applyAlignment="1">
      <alignment horizontal="center" vertical="center"/>
    </xf>
    <xf numFmtId="0" fontId="75" fillId="0" borderId="290" xfId="0" applyFont="1" applyBorder="1" applyAlignment="1">
      <alignment horizontal="left" vertical="center" indent="1"/>
    </xf>
    <xf numFmtId="0" fontId="75" fillId="0" borderId="390" xfId="0" applyFont="1" applyBorder="1" applyAlignment="1">
      <alignment horizontal="left" vertical="center" indent="1"/>
    </xf>
    <xf numFmtId="0" fontId="75" fillId="0" borderId="391" xfId="0" applyFont="1" applyBorder="1" applyAlignment="1">
      <alignment horizontal="left" vertical="center" indent="1"/>
    </xf>
    <xf numFmtId="0" fontId="75" fillId="0" borderId="392" xfId="0" applyFont="1" applyBorder="1" applyAlignment="1">
      <alignment horizontal="left" vertical="center" indent="1"/>
    </xf>
    <xf numFmtId="0" fontId="61" fillId="27" borderId="182" xfId="0" applyFont="1" applyFill="1" applyBorder="1" applyAlignment="1">
      <alignment horizontal="center" vertical="center" wrapText="1"/>
    </xf>
    <xf numFmtId="0" fontId="61" fillId="27" borderId="190" xfId="0" applyFont="1" applyFill="1" applyBorder="1" applyAlignment="1">
      <alignment horizontal="center" vertical="center" wrapText="1"/>
    </xf>
    <xf numFmtId="167" fontId="75" fillId="0" borderId="293" xfId="0" applyNumberFormat="1" applyFont="1" applyBorder="1" applyAlignment="1">
      <alignment horizontal="center" vertical="center"/>
    </xf>
    <xf numFmtId="0" fontId="82" fillId="0" borderId="390" xfId="0" applyFont="1" applyBorder="1" applyAlignment="1">
      <alignment horizontal="left" vertical="center" wrapText="1"/>
    </xf>
    <xf numFmtId="0" fontId="82" fillId="0" borderId="391" xfId="0" applyFont="1" applyBorder="1" applyAlignment="1">
      <alignment horizontal="left" vertical="center" wrapText="1"/>
    </xf>
    <xf numFmtId="0" fontId="82" fillId="0" borderId="392" xfId="0" applyFont="1" applyBorder="1" applyAlignment="1">
      <alignment horizontal="left" vertical="center" wrapText="1"/>
    </xf>
    <xf numFmtId="0" fontId="82" fillId="0" borderId="390" xfId="0" applyFont="1" applyBorder="1" applyAlignment="1">
      <alignment horizontal="left" vertical="center"/>
    </xf>
    <xf numFmtId="0" fontId="82" fillId="0" borderId="391" xfId="0" applyFont="1" applyBorder="1" applyAlignment="1">
      <alignment horizontal="left" vertical="center"/>
    </xf>
    <xf numFmtId="0" fontId="82" fillId="0" borderId="392" xfId="0" applyFont="1" applyBorder="1" applyAlignment="1">
      <alignment horizontal="left" vertical="center"/>
    </xf>
    <xf numFmtId="174" fontId="61" fillId="0" borderId="316" xfId="0" applyNumberFormat="1" applyFont="1" applyBorder="1" applyAlignment="1">
      <alignment horizontal="center" vertical="center"/>
    </xf>
    <xf numFmtId="174" fontId="61" fillId="0" borderId="293" xfId="0" applyNumberFormat="1" applyFont="1" applyBorder="1" applyAlignment="1">
      <alignment horizontal="center" vertical="center"/>
    </xf>
    <xf numFmtId="0" fontId="61" fillId="27" borderId="49" xfId="0" applyFont="1" applyFill="1" applyBorder="1" applyAlignment="1">
      <alignment horizontal="center"/>
    </xf>
    <xf numFmtId="0" fontId="61" fillId="27" borderId="0" xfId="0" applyFont="1" applyFill="1" applyAlignment="1">
      <alignment horizontal="center"/>
    </xf>
    <xf numFmtId="0" fontId="61" fillId="27" borderId="358" xfId="0" applyFont="1" applyFill="1" applyBorder="1" applyAlignment="1">
      <alignment horizontal="center"/>
    </xf>
    <xf numFmtId="0" fontId="61" fillId="28" borderId="329" xfId="0" applyFont="1" applyFill="1" applyBorder="1" applyAlignment="1">
      <alignment horizontal="center" vertical="center" wrapText="1"/>
    </xf>
    <xf numFmtId="0" fontId="61" fillId="28" borderId="330" xfId="0" applyFont="1" applyFill="1" applyBorder="1" applyAlignment="1">
      <alignment horizontal="center" vertical="center" wrapText="1"/>
    </xf>
    <xf numFmtId="0" fontId="80" fillId="0" borderId="310" xfId="0" applyFont="1" applyBorder="1" applyAlignment="1">
      <alignment vertical="center"/>
    </xf>
    <xf numFmtId="0" fontId="80" fillId="0" borderId="311" xfId="0" applyFont="1" applyBorder="1" applyAlignment="1">
      <alignment vertical="center"/>
    </xf>
    <xf numFmtId="167" fontId="81" fillId="11" borderId="290" xfId="1" applyNumberFormat="1" applyFont="1" applyFill="1" applyBorder="1" applyAlignment="1" applyProtection="1">
      <alignment horizontal="center"/>
    </xf>
    <xf numFmtId="167" fontId="81" fillId="11" borderId="291" xfId="1" applyNumberFormat="1" applyFont="1" applyFill="1" applyBorder="1" applyAlignment="1" applyProtection="1">
      <alignment horizontal="center"/>
    </xf>
    <xf numFmtId="0" fontId="61" fillId="28" borderId="328" xfId="0" applyFont="1" applyFill="1" applyBorder="1" applyAlignment="1">
      <alignment horizontal="center" vertical="center"/>
    </xf>
    <xf numFmtId="0" fontId="61" fillId="28" borderId="173" xfId="0" applyFont="1" applyFill="1" applyBorder="1" applyAlignment="1">
      <alignment horizontal="center" vertical="center"/>
    </xf>
    <xf numFmtId="174" fontId="61" fillId="0" borderId="317" xfId="0" applyNumberFormat="1" applyFont="1" applyBorder="1" applyAlignment="1">
      <alignment horizontal="center" vertical="center"/>
    </xf>
    <xf numFmtId="174" fontId="61" fillId="0" borderId="296" xfId="0" applyNumberFormat="1" applyFont="1" applyBorder="1" applyAlignment="1">
      <alignment horizontal="center" vertical="center"/>
    </xf>
    <xf numFmtId="0" fontId="133" fillId="34" borderId="200" xfId="0" applyFont="1" applyFill="1" applyBorder="1" applyAlignment="1">
      <alignment horizontal="left" vertical="center" indent="1"/>
    </xf>
    <xf numFmtId="0" fontId="133" fillId="34" borderId="169" xfId="0" applyFont="1" applyFill="1" applyBorder="1" applyAlignment="1">
      <alignment horizontal="left" vertical="center" indent="1"/>
    </xf>
    <xf numFmtId="167" fontId="75" fillId="0" borderId="290" xfId="0" applyNumberFormat="1" applyFont="1" applyBorder="1" applyAlignment="1">
      <alignment horizontal="center" vertical="center"/>
    </xf>
    <xf numFmtId="0" fontId="81" fillId="35" borderId="410" xfId="0" applyFont="1" applyFill="1" applyBorder="1" applyAlignment="1">
      <alignment horizontal="center" vertical="center"/>
    </xf>
    <xf numFmtId="0" fontId="81" fillId="35" borderId="169" xfId="0" applyFont="1" applyFill="1" applyBorder="1" applyAlignment="1">
      <alignment horizontal="center" vertical="center"/>
    </xf>
    <xf numFmtId="0" fontId="81" fillId="35" borderId="170" xfId="0" applyFont="1" applyFill="1" applyBorder="1" applyAlignment="1">
      <alignment horizontal="center" vertical="center"/>
    </xf>
    <xf numFmtId="0" fontId="80" fillId="34" borderId="162" xfId="0" applyFont="1" applyFill="1" applyBorder="1" applyAlignment="1">
      <alignment horizontal="left" vertical="center" indent="2"/>
    </xf>
    <xf numFmtId="0" fontId="80" fillId="34" borderId="0" xfId="0" applyFont="1" applyFill="1" applyAlignment="1">
      <alignment horizontal="left" vertical="center" indent="2"/>
    </xf>
    <xf numFmtId="0" fontId="61" fillId="28" borderId="200" xfId="0" applyFont="1" applyFill="1" applyBorder="1" applyAlignment="1">
      <alignment horizontal="center" vertical="center"/>
    </xf>
    <xf numFmtId="0" fontId="81" fillId="36" borderId="315" xfId="0" applyFont="1" applyFill="1" applyBorder="1" applyAlignment="1">
      <alignment horizontal="center" vertical="center"/>
    </xf>
    <xf numFmtId="0" fontId="81" fillId="36" borderId="290" xfId="0" applyFont="1" applyFill="1" applyBorder="1" applyAlignment="1">
      <alignment horizontal="center" vertical="center"/>
    </xf>
    <xf numFmtId="0" fontId="81" fillId="36" borderId="291" xfId="0" applyFont="1" applyFill="1" applyBorder="1" applyAlignment="1">
      <alignment horizontal="center" vertical="center"/>
    </xf>
    <xf numFmtId="0" fontId="81" fillId="36" borderId="316" xfId="0" applyFont="1" applyFill="1" applyBorder="1" applyAlignment="1">
      <alignment horizontal="center" vertical="center"/>
    </xf>
    <xf numFmtId="0" fontId="81" fillId="36" borderId="293" xfId="0" applyFont="1" applyFill="1" applyBorder="1" applyAlignment="1">
      <alignment horizontal="center" vertical="center"/>
    </xf>
    <xf numFmtId="0" fontId="81" fillId="36" borderId="294" xfId="0" applyFont="1" applyFill="1" applyBorder="1" applyAlignment="1">
      <alignment horizontal="center" vertical="center"/>
    </xf>
    <xf numFmtId="0" fontId="82" fillId="0" borderId="293" xfId="0" applyFont="1" applyBorder="1" applyAlignment="1">
      <alignment horizontal="left" vertical="center" wrapText="1"/>
    </xf>
    <xf numFmtId="0" fontId="61" fillId="27" borderId="340" xfId="0" quotePrefix="1" applyFont="1" applyFill="1" applyBorder="1" applyAlignment="1">
      <alignment horizontal="center" vertical="center" wrapText="1"/>
    </xf>
    <xf numFmtId="0" fontId="61" fillId="36" borderId="316" xfId="0" applyFont="1" applyFill="1" applyBorder="1" applyAlignment="1">
      <alignment horizontal="center" vertical="center" wrapText="1"/>
    </xf>
    <xf numFmtId="0" fontId="61" fillId="36" borderId="293" xfId="0" applyFont="1" applyFill="1" applyBorder="1" applyAlignment="1">
      <alignment horizontal="center" vertical="center" wrapText="1"/>
    </xf>
    <xf numFmtId="0" fontId="75" fillId="0" borderId="316" xfId="0" applyFont="1" applyBorder="1" applyAlignment="1">
      <alignment horizontal="center" vertical="center"/>
    </xf>
    <xf numFmtId="0" fontId="75" fillId="0" borderId="317" xfId="0" applyFont="1" applyBorder="1" applyAlignment="1">
      <alignment horizontal="center" vertical="center"/>
    </xf>
    <xf numFmtId="167" fontId="75" fillId="0" borderId="296" xfId="0" applyNumberFormat="1" applyFont="1" applyBorder="1" applyAlignment="1">
      <alignment horizontal="center" vertical="center"/>
    </xf>
    <xf numFmtId="0" fontId="61" fillId="36" borderId="294" xfId="0" applyFont="1" applyFill="1" applyBorder="1" applyAlignment="1">
      <alignment horizontal="center" vertical="center" wrapText="1"/>
    </xf>
    <xf numFmtId="0" fontId="76" fillId="37" borderId="393" xfId="0" applyFont="1" applyFill="1" applyBorder="1" applyAlignment="1">
      <alignment horizontal="center" vertical="center"/>
    </xf>
    <xf numFmtId="0" fontId="76" fillId="37" borderId="394" xfId="0" applyFont="1" applyFill="1" applyBorder="1" applyAlignment="1">
      <alignment horizontal="center" vertical="center"/>
    </xf>
    <xf numFmtId="0" fontId="81" fillId="27" borderId="395" xfId="0" applyFont="1" applyFill="1" applyBorder="1" applyAlignment="1">
      <alignment horizontal="center" vertical="center"/>
    </xf>
    <xf numFmtId="0" fontId="81" fillId="27" borderId="396" xfId="0" applyFont="1" applyFill="1" applyBorder="1" applyAlignment="1">
      <alignment horizontal="center" vertical="center"/>
    </xf>
    <xf numFmtId="0" fontId="73" fillId="26" borderId="442" xfId="0" applyFont="1" applyFill="1" applyBorder="1" applyAlignment="1">
      <alignment horizontal="center" vertical="center"/>
    </xf>
    <xf numFmtId="0" fontId="75" fillId="0" borderId="367" xfId="0" applyFont="1" applyBorder="1" applyAlignment="1">
      <alignment horizontal="center" vertical="center"/>
    </xf>
    <xf numFmtId="0" fontId="75" fillId="0" borderId="440" xfId="0" applyFont="1" applyBorder="1" applyAlignment="1">
      <alignment horizontal="center" vertical="center"/>
    </xf>
    <xf numFmtId="0" fontId="61" fillId="27" borderId="0" xfId="0" applyFont="1" applyFill="1" applyAlignment="1">
      <alignment horizontal="center" vertical="center" wrapText="1"/>
    </xf>
    <xf numFmtId="0" fontId="73" fillId="26" borderId="443" xfId="0" applyFont="1" applyFill="1" applyBorder="1" applyAlignment="1">
      <alignment horizontal="center" vertical="center"/>
    </xf>
    <xf numFmtId="0" fontId="75" fillId="0" borderId="290" xfId="0" applyFont="1" applyBorder="1" applyAlignment="1">
      <alignment horizontal="center" vertical="center"/>
    </xf>
    <xf numFmtId="0" fontId="75" fillId="0" borderId="293" xfId="0" applyFont="1" applyBorder="1" applyAlignment="1">
      <alignment horizontal="center" vertical="center"/>
    </xf>
    <xf numFmtId="0" fontId="61" fillId="2" borderId="296" xfId="0" applyFont="1" applyFill="1" applyBorder="1" applyAlignment="1">
      <alignment horizontal="center" vertical="center"/>
    </xf>
    <xf numFmtId="0" fontId="61" fillId="2" borderId="297" xfId="0" applyFont="1" applyFill="1" applyBorder="1" applyAlignment="1">
      <alignment horizontal="center" vertical="center"/>
    </xf>
    <xf numFmtId="0" fontId="76" fillId="37" borderId="0" xfId="0" applyFont="1" applyFill="1" applyAlignment="1">
      <alignment horizontal="center" vertical="center" wrapText="1"/>
    </xf>
    <xf numFmtId="0" fontId="61" fillId="27" borderId="358" xfId="0" applyFont="1" applyFill="1" applyBorder="1" applyAlignment="1">
      <alignment horizontal="center" vertical="center" wrapText="1"/>
    </xf>
    <xf numFmtId="0" fontId="61" fillId="27" borderId="359" xfId="0" applyFont="1" applyFill="1" applyBorder="1" applyAlignment="1">
      <alignment horizontal="center" vertical="center" wrapText="1"/>
    </xf>
    <xf numFmtId="0" fontId="75" fillId="0" borderId="290" xfId="0" applyFont="1" applyBorder="1" applyAlignment="1">
      <alignment horizontal="left" vertical="center" wrapText="1" indent="1"/>
    </xf>
    <xf numFmtId="0" fontId="75" fillId="0" borderId="293" xfId="0" applyFont="1" applyBorder="1" applyAlignment="1">
      <alignment horizontal="left" vertical="center" wrapText="1" indent="1"/>
    </xf>
    <xf numFmtId="0" fontId="75" fillId="0" borderId="296" xfId="0" applyFont="1" applyBorder="1" applyAlignment="1">
      <alignment horizontal="left" vertical="center" wrapText="1" indent="1"/>
    </xf>
    <xf numFmtId="0" fontId="75" fillId="0" borderId="296" xfId="0" applyFont="1" applyBorder="1" applyAlignment="1">
      <alignment horizontal="center" vertical="center"/>
    </xf>
    <xf numFmtId="3" fontId="75" fillId="0" borderId="293" xfId="0" applyNumberFormat="1" applyFont="1" applyBorder="1" applyAlignment="1">
      <alignment horizontal="center" vertical="center"/>
    </xf>
    <xf numFmtId="3" fontId="75" fillId="0" borderId="296" xfId="0" applyNumberFormat="1" applyFont="1" applyBorder="1" applyAlignment="1">
      <alignment horizontal="center" vertical="center"/>
    </xf>
    <xf numFmtId="3" fontId="75" fillId="0" borderId="290" xfId="0" applyNumberFormat="1" applyFont="1" applyBorder="1" applyAlignment="1">
      <alignment horizontal="center" vertical="center"/>
    </xf>
    <xf numFmtId="15" fontId="75" fillId="0" borderId="290" xfId="0" applyNumberFormat="1" applyFont="1" applyBorder="1" applyAlignment="1">
      <alignment horizontal="center" vertical="center"/>
    </xf>
    <xf numFmtId="15" fontId="75" fillId="0" borderId="293" xfId="0" applyNumberFormat="1" applyFont="1" applyBorder="1" applyAlignment="1">
      <alignment horizontal="center" vertical="center"/>
    </xf>
    <xf numFmtId="0" fontId="75" fillId="0" borderId="439" xfId="0" applyFont="1" applyBorder="1" applyAlignment="1">
      <alignment horizontal="center" vertical="center"/>
    </xf>
    <xf numFmtId="15" fontId="75" fillId="0" borderId="296" xfId="0" applyNumberFormat="1" applyFont="1" applyBorder="1" applyAlignment="1">
      <alignment horizontal="center" vertical="center"/>
    </xf>
    <xf numFmtId="0" fontId="76" fillId="37" borderId="176" xfId="0" applyFont="1" applyFill="1" applyBorder="1" applyAlignment="1">
      <alignment horizontal="center" vertical="center"/>
    </xf>
    <xf numFmtId="0" fontId="76" fillId="37" borderId="182" xfId="0" applyFont="1" applyFill="1" applyBorder="1" applyAlignment="1">
      <alignment horizontal="center" vertical="center"/>
    </xf>
    <xf numFmtId="0" fontId="76" fillId="37" borderId="364" xfId="0" applyFont="1" applyFill="1" applyBorder="1" applyAlignment="1">
      <alignment horizontal="center" vertical="center"/>
    </xf>
    <xf numFmtId="0" fontId="76" fillId="37" borderId="174" xfId="0" applyFont="1" applyFill="1" applyBorder="1" applyAlignment="1">
      <alignment horizontal="center" vertical="center"/>
    </xf>
    <xf numFmtId="0" fontId="76" fillId="37" borderId="190" xfId="0" applyFont="1" applyFill="1" applyBorder="1" applyAlignment="1">
      <alignment horizontal="center" vertical="center"/>
    </xf>
    <xf numFmtId="0" fontId="76" fillId="37" borderId="359" xfId="0" applyFont="1" applyFill="1" applyBorder="1" applyAlignment="1">
      <alignment horizontal="center" vertical="center"/>
    </xf>
    <xf numFmtId="0" fontId="61" fillId="27" borderId="200" xfId="0" applyFont="1" applyFill="1" applyBorder="1" applyAlignment="1">
      <alignment horizontal="center" vertical="center" wrapText="1"/>
    </xf>
    <xf numFmtId="0" fontId="61" fillId="27" borderId="174" xfId="0" applyFont="1" applyFill="1" applyBorder="1" applyAlignment="1">
      <alignment horizontal="center" vertical="center" wrapText="1"/>
    </xf>
    <xf numFmtId="0" fontId="75" fillId="0" borderId="315" xfId="0" applyFont="1" applyBorder="1" applyAlignment="1">
      <alignment horizontal="center" vertical="center"/>
    </xf>
    <xf numFmtId="0" fontId="83" fillId="16" borderId="353" xfId="0" applyFont="1" applyFill="1" applyBorder="1" applyAlignment="1" applyProtection="1">
      <alignment horizontal="left" vertical="center"/>
      <protection locked="0"/>
    </xf>
    <xf numFmtId="0" fontId="81" fillId="27" borderId="75" xfId="0" applyFont="1" applyFill="1" applyBorder="1" applyAlignment="1">
      <alignment horizontal="center" vertical="center"/>
    </xf>
    <xf numFmtId="0" fontId="81" fillId="27" borderId="299" xfId="0" applyFont="1" applyFill="1" applyBorder="1" applyAlignment="1">
      <alignment horizontal="center" vertical="center"/>
    </xf>
    <xf numFmtId="0" fontId="89" fillId="33" borderId="307" xfId="0" applyFont="1" applyFill="1" applyBorder="1" applyAlignment="1">
      <alignment horizontal="center" vertical="center"/>
    </xf>
    <xf numFmtId="0" fontId="89" fillId="33" borderId="302" xfId="0" applyFont="1" applyFill="1" applyBorder="1" applyAlignment="1">
      <alignment horizontal="center" vertical="center"/>
    </xf>
    <xf numFmtId="0" fontId="89" fillId="33" borderId="191" xfId="0" applyFont="1" applyFill="1" applyBorder="1" applyAlignment="1">
      <alignment horizontal="center" vertical="center"/>
    </xf>
    <xf numFmtId="0" fontId="89" fillId="33" borderId="192" xfId="0" applyFont="1" applyFill="1" applyBorder="1" applyAlignment="1">
      <alignment horizontal="center" vertical="center"/>
    </xf>
    <xf numFmtId="0" fontId="89" fillId="33" borderId="306" xfId="0" applyFont="1" applyFill="1" applyBorder="1" applyAlignment="1">
      <alignment horizontal="center" vertical="center"/>
    </xf>
    <xf numFmtId="0" fontId="89" fillId="33" borderId="309" xfId="0" applyFont="1" applyFill="1" applyBorder="1" applyAlignment="1">
      <alignment horizontal="center" vertical="center"/>
    </xf>
    <xf numFmtId="0" fontId="61" fillId="28" borderId="205" xfId="0" applyFont="1" applyFill="1" applyBorder="1" applyAlignment="1">
      <alignment horizontal="center" vertical="center"/>
    </xf>
    <xf numFmtId="0" fontId="61" fillId="28" borderId="193" xfId="0" applyFont="1" applyFill="1" applyBorder="1" applyAlignment="1">
      <alignment horizontal="center" vertical="center"/>
    </xf>
    <xf numFmtId="0" fontId="76" fillId="26" borderId="151" xfId="0" applyFont="1" applyFill="1" applyBorder="1" applyAlignment="1">
      <alignment horizontal="center" vertical="center"/>
    </xf>
    <xf numFmtId="0" fontId="76" fillId="26" borderId="158" xfId="0" applyFont="1" applyFill="1" applyBorder="1" applyAlignment="1">
      <alignment horizontal="center" vertical="center"/>
    </xf>
    <xf numFmtId="0" fontId="81" fillId="0" borderId="427" xfId="0" applyFont="1" applyBorder="1" applyAlignment="1">
      <alignment horizontal="center" vertical="center" wrapText="1"/>
    </xf>
    <xf numFmtId="0" fontId="81" fillId="0" borderId="428" xfId="0" applyFont="1" applyBorder="1" applyAlignment="1">
      <alignment horizontal="center" vertical="center" wrapText="1"/>
    </xf>
    <xf numFmtId="0" fontId="61" fillId="28" borderId="206" xfId="0" applyFont="1" applyFill="1" applyBorder="1" applyAlignment="1">
      <alignment horizontal="center" vertical="center" wrapText="1"/>
    </xf>
    <xf numFmtId="0" fontId="61" fillId="28" borderId="196" xfId="0" applyFont="1" applyFill="1" applyBorder="1" applyAlignment="1">
      <alignment horizontal="center" vertical="center" wrapText="1"/>
    </xf>
    <xf numFmtId="0" fontId="61" fillId="28" borderId="183" xfId="0" applyFont="1" applyFill="1" applyBorder="1" applyAlignment="1">
      <alignment horizontal="center" vertical="center" wrapText="1"/>
    </xf>
    <xf numFmtId="0" fontId="61" fillId="28" borderId="195" xfId="0" applyFont="1" applyFill="1" applyBorder="1" applyAlignment="1">
      <alignment horizontal="center" vertical="center" wrapText="1"/>
    </xf>
    <xf numFmtId="0" fontId="61" fillId="33" borderId="302" xfId="0" applyFont="1" applyFill="1" applyBorder="1" applyAlignment="1">
      <alignment horizontal="center" vertical="center"/>
    </xf>
    <xf numFmtId="0" fontId="61" fillId="33" borderId="110" xfId="0" applyFont="1" applyFill="1" applyBorder="1" applyAlignment="1">
      <alignment horizontal="center" vertical="center"/>
    </xf>
    <xf numFmtId="0" fontId="61" fillId="33" borderId="300" xfId="0" applyFont="1" applyFill="1" applyBorder="1" applyAlignment="1">
      <alignment horizontal="center" vertical="center"/>
    </xf>
    <xf numFmtId="0" fontId="61" fillId="33" borderId="301" xfId="0" applyFont="1" applyFill="1" applyBorder="1" applyAlignment="1">
      <alignment horizontal="center" vertical="center"/>
    </xf>
    <xf numFmtId="0" fontId="61" fillId="33" borderId="287" xfId="0" applyFont="1" applyFill="1" applyBorder="1" applyAlignment="1">
      <alignment horizontal="center" vertical="center"/>
    </xf>
    <xf numFmtId="0" fontId="61" fillId="33" borderId="65" xfId="0" applyFont="1" applyFill="1" applyBorder="1" applyAlignment="1">
      <alignment horizontal="center" vertical="center"/>
    </xf>
    <xf numFmtId="0" fontId="61" fillId="33" borderId="303" xfId="0" applyFont="1" applyFill="1" applyBorder="1" applyAlignment="1">
      <alignment horizontal="center" vertical="center" wrapText="1"/>
    </xf>
    <xf numFmtId="0" fontId="61" fillId="33" borderId="116" xfId="0" applyFont="1" applyFill="1" applyBorder="1" applyAlignment="1">
      <alignment horizontal="center" vertical="center" wrapText="1"/>
    </xf>
    <xf numFmtId="0" fontId="61" fillId="33" borderId="303" xfId="0" applyFont="1" applyFill="1" applyBorder="1" applyAlignment="1">
      <alignment horizontal="center" vertical="center"/>
    </xf>
    <xf numFmtId="0" fontId="61" fillId="33" borderId="116" xfId="0" applyFont="1" applyFill="1" applyBorder="1" applyAlignment="1">
      <alignment horizontal="center" vertical="center"/>
    </xf>
    <xf numFmtId="0" fontId="61" fillId="29" borderId="152" xfId="0" applyFont="1" applyFill="1" applyBorder="1" applyAlignment="1">
      <alignment horizontal="center" vertical="center" wrapText="1"/>
    </xf>
    <xf numFmtId="0" fontId="61" fillId="29" borderId="255" xfId="0" applyFont="1" applyFill="1" applyBorder="1" applyAlignment="1">
      <alignment horizontal="center" vertical="center" wrapText="1"/>
    </xf>
    <xf numFmtId="0" fontId="73" fillId="14" borderId="434" xfId="0" applyFont="1" applyFill="1" applyBorder="1" applyAlignment="1">
      <alignment horizontal="center" vertical="center" wrapText="1"/>
    </xf>
    <xf numFmtId="0" fontId="73" fillId="14" borderId="435" xfId="0" applyFont="1" applyFill="1" applyBorder="1" applyAlignment="1">
      <alignment horizontal="center" vertical="center" wrapText="1"/>
    </xf>
    <xf numFmtId="0" fontId="61" fillId="28" borderId="183" xfId="0" applyFont="1" applyFill="1" applyBorder="1" applyAlignment="1">
      <alignment horizontal="center" vertical="center"/>
    </xf>
    <xf numFmtId="0" fontId="61" fillId="28" borderId="195" xfId="0" applyFont="1" applyFill="1" applyBorder="1" applyAlignment="1">
      <alignment horizontal="center" vertical="center"/>
    </xf>
    <xf numFmtId="0" fontId="90" fillId="2" borderId="462" xfId="0" applyFont="1" applyFill="1" applyBorder="1" applyAlignment="1">
      <alignment horizontal="center" vertical="center" wrapText="1"/>
    </xf>
    <xf numFmtId="0" fontId="90" fillId="2" borderId="223" xfId="0" applyFont="1" applyFill="1" applyBorder="1" applyAlignment="1">
      <alignment horizontal="center" vertical="center" wrapText="1"/>
    </xf>
    <xf numFmtId="0" fontId="73" fillId="14" borderId="139" xfId="0" applyFont="1" applyFill="1" applyBorder="1" applyAlignment="1">
      <alignment horizontal="center" vertical="center" wrapText="1"/>
    </xf>
    <xf numFmtId="0" fontId="73" fillId="14" borderId="72" xfId="0" applyFont="1" applyFill="1" applyBorder="1" applyAlignment="1">
      <alignment horizontal="center" vertical="center" wrapText="1"/>
    </xf>
    <xf numFmtId="0" fontId="81" fillId="0" borderId="202" xfId="0" applyFont="1" applyBorder="1" applyAlignment="1">
      <alignment horizontal="center" vertical="center" wrapText="1"/>
    </xf>
    <xf numFmtId="0" fontId="81" fillId="0" borderId="203" xfId="0" applyFont="1" applyBorder="1" applyAlignment="1">
      <alignment horizontal="center" vertical="center" wrapText="1"/>
    </xf>
    <xf numFmtId="0" fontId="81" fillId="0" borderId="204" xfId="0" applyFont="1" applyBorder="1" applyAlignment="1">
      <alignment horizontal="center" vertical="center" wrapText="1"/>
    </xf>
    <xf numFmtId="0" fontId="73" fillId="14" borderId="166" xfId="0" applyFont="1" applyFill="1" applyBorder="1" applyAlignment="1">
      <alignment horizontal="center" vertical="center" wrapText="1"/>
    </xf>
    <xf numFmtId="0" fontId="73" fillId="14" borderId="148" xfId="0" applyFont="1" applyFill="1" applyBorder="1" applyAlignment="1">
      <alignment horizontal="center" vertical="center" wrapText="1"/>
    </xf>
    <xf numFmtId="37" fontId="81" fillId="0" borderId="210" xfId="1" applyNumberFormat="1" applyFont="1" applyFill="1" applyBorder="1" applyAlignment="1" applyProtection="1">
      <alignment horizontal="center" vertical="center"/>
    </xf>
    <xf numFmtId="37" fontId="81" fillId="0" borderId="227" xfId="1" applyNumberFormat="1" applyFont="1" applyFill="1" applyBorder="1" applyAlignment="1" applyProtection="1">
      <alignment horizontal="center" vertical="center"/>
    </xf>
    <xf numFmtId="38" fontId="30" fillId="0" borderId="449" xfId="0" applyNumberFormat="1" applyFont="1" applyBorder="1" applyAlignment="1" applyProtection="1">
      <alignment horizontal="center" vertical="center"/>
      <protection locked="0"/>
    </xf>
    <xf numFmtId="38" fontId="30" fillId="0" borderId="450" xfId="0" applyNumberFormat="1" applyFont="1" applyBorder="1" applyAlignment="1" applyProtection="1">
      <alignment horizontal="center" vertical="center"/>
      <protection locked="0"/>
    </xf>
    <xf numFmtId="0" fontId="61" fillId="29" borderId="251" xfId="0" applyFont="1" applyFill="1" applyBorder="1" applyAlignment="1">
      <alignment horizontal="center" vertical="center" wrapText="1"/>
    </xf>
    <xf numFmtId="0" fontId="61" fillId="29" borderId="248" xfId="0" applyFont="1" applyFill="1" applyBorder="1" applyAlignment="1">
      <alignment horizontal="center" vertical="center" wrapText="1"/>
    </xf>
    <xf numFmtId="0" fontId="61" fillId="29" borderId="226" xfId="0" applyFont="1" applyFill="1" applyBorder="1" applyAlignment="1">
      <alignment horizontal="center" vertical="center" wrapText="1"/>
    </xf>
    <xf numFmtId="0" fontId="61" fillId="29" borderId="213" xfId="0" applyFont="1" applyFill="1" applyBorder="1" applyAlignment="1">
      <alignment horizontal="center" vertical="center" wrapText="1"/>
    </xf>
    <xf numFmtId="0" fontId="61" fillId="29" borderId="228" xfId="0" applyFont="1" applyFill="1" applyBorder="1" applyAlignment="1">
      <alignment horizontal="center" vertical="center" wrapText="1"/>
    </xf>
    <xf numFmtId="0" fontId="61" fillId="29" borderId="212" xfId="0" applyFont="1" applyFill="1" applyBorder="1" applyAlignment="1">
      <alignment horizontal="center" vertical="center" wrapText="1"/>
    </xf>
    <xf numFmtId="0" fontId="61" fillId="2" borderId="222" xfId="0" applyFont="1" applyFill="1" applyBorder="1" applyAlignment="1">
      <alignment horizontal="center" vertical="center" wrapText="1"/>
    </xf>
    <xf numFmtId="0" fontId="61" fillId="2" borderId="461" xfId="0" applyFont="1" applyFill="1" applyBorder="1" applyAlignment="1">
      <alignment horizontal="center" vertical="center" wrapText="1"/>
    </xf>
    <xf numFmtId="0" fontId="73" fillId="14" borderId="152" xfId="0" applyFont="1" applyFill="1" applyBorder="1" applyAlignment="1">
      <alignment horizontal="center" vertical="center" wrapText="1"/>
    </xf>
    <xf numFmtId="0" fontId="73" fillId="14" borderId="157" xfId="0" applyFont="1" applyFill="1" applyBorder="1" applyAlignment="1">
      <alignment horizontal="center" vertical="center" wrapText="1"/>
    </xf>
    <xf numFmtId="0" fontId="61" fillId="2" borderId="463" xfId="0" applyFont="1" applyFill="1" applyBorder="1" applyAlignment="1">
      <alignment horizontal="center" vertical="center" wrapText="1"/>
    </xf>
    <xf numFmtId="0" fontId="61" fillId="2" borderId="243" xfId="0" applyFont="1" applyFill="1" applyBorder="1" applyAlignment="1">
      <alignment horizontal="center" vertical="center" wrapText="1"/>
    </xf>
    <xf numFmtId="0" fontId="61" fillId="2" borderId="241" xfId="0" applyFont="1" applyFill="1" applyBorder="1" applyAlignment="1">
      <alignment horizontal="center" vertical="center" wrapText="1"/>
    </xf>
    <xf numFmtId="0" fontId="61" fillId="2" borderId="464" xfId="0" applyFont="1" applyFill="1" applyBorder="1" applyAlignment="1">
      <alignment horizontal="center" vertical="center" wrapText="1"/>
    </xf>
    <xf numFmtId="0" fontId="61" fillId="29" borderId="247" xfId="0" applyFont="1" applyFill="1" applyBorder="1" applyAlignment="1">
      <alignment horizontal="center" vertical="center" wrapText="1"/>
    </xf>
    <xf numFmtId="37" fontId="81" fillId="0" borderId="211" xfId="1" applyNumberFormat="1" applyFont="1" applyFill="1" applyBorder="1" applyAlignment="1" applyProtection="1">
      <alignment horizontal="center" vertical="center"/>
    </xf>
    <xf numFmtId="38" fontId="81" fillId="0" borderId="249" xfId="0" applyNumberFormat="1" applyFont="1" applyBorder="1" applyAlignment="1">
      <alignment horizontal="center" vertical="center"/>
    </xf>
    <xf numFmtId="38" fontId="81" fillId="0" borderId="250" xfId="0" applyNumberFormat="1" applyFont="1" applyBorder="1" applyAlignment="1">
      <alignment horizontal="center" vertical="center"/>
    </xf>
    <xf numFmtId="0" fontId="61" fillId="29" borderId="208" xfId="0" applyFont="1" applyFill="1" applyBorder="1" applyAlignment="1">
      <alignment horizontal="center" vertical="center" wrapText="1"/>
    </xf>
    <xf numFmtId="0" fontId="61" fillId="29" borderId="150" xfId="0" applyFont="1" applyFill="1" applyBorder="1" applyAlignment="1">
      <alignment horizontal="center" vertical="center" wrapText="1"/>
    </xf>
    <xf numFmtId="0" fontId="89" fillId="33" borderId="111" xfId="0" applyFont="1" applyFill="1" applyBorder="1" applyAlignment="1">
      <alignment horizontal="center" vertical="center"/>
    </xf>
    <xf numFmtId="0" fontId="89" fillId="33" borderId="103" xfId="0" applyFont="1" applyFill="1" applyBorder="1" applyAlignment="1">
      <alignment horizontal="center" vertical="center"/>
    </xf>
    <xf numFmtId="181" fontId="61" fillId="28" borderId="110" xfId="0" applyNumberFormat="1" applyFont="1" applyFill="1" applyBorder="1" applyAlignment="1">
      <alignment horizontal="center" vertical="center"/>
    </xf>
    <xf numFmtId="181" fontId="61" fillId="28" borderId="192" xfId="0" applyNumberFormat="1" applyFont="1" applyFill="1" applyBorder="1" applyAlignment="1">
      <alignment horizontal="center" vertical="center"/>
    </xf>
    <xf numFmtId="167" fontId="81" fillId="0" borderId="0" xfId="1" applyNumberFormat="1" applyFont="1" applyFill="1" applyBorder="1" applyAlignment="1" applyProtection="1">
      <alignment horizontal="center" vertical="center"/>
    </xf>
    <xf numFmtId="167" fontId="81" fillId="0" borderId="161" xfId="1" applyNumberFormat="1" applyFont="1" applyFill="1" applyBorder="1" applyAlignment="1" applyProtection="1">
      <alignment horizontal="center" vertical="center"/>
    </xf>
    <xf numFmtId="181" fontId="80" fillId="34" borderId="200" xfId="0" applyNumberFormat="1" applyFont="1" applyFill="1" applyBorder="1" applyAlignment="1">
      <alignment horizontal="left" vertical="center" wrapText="1" indent="2"/>
    </xf>
    <xf numFmtId="181" fontId="80" fillId="34" borderId="0" xfId="0" applyNumberFormat="1" applyFont="1" applyFill="1" applyAlignment="1">
      <alignment horizontal="left" vertical="center" wrapText="1" indent="2"/>
    </xf>
    <xf numFmtId="0" fontId="61" fillId="2" borderId="290" xfId="0" applyFont="1" applyFill="1" applyBorder="1" applyAlignment="1">
      <alignment horizontal="center" vertical="center"/>
    </xf>
    <xf numFmtId="0" fontId="61" fillId="2" borderId="291" xfId="0" applyFont="1" applyFill="1" applyBorder="1" applyAlignment="1">
      <alignment horizontal="center" vertical="center"/>
    </xf>
    <xf numFmtId="0" fontId="61" fillId="2" borderId="315" xfId="0" applyFont="1" applyFill="1" applyBorder="1" applyAlignment="1">
      <alignment horizontal="center" vertical="center"/>
    </xf>
    <xf numFmtId="0" fontId="61" fillId="27" borderId="175" xfId="0" applyFont="1" applyFill="1" applyBorder="1" applyAlignment="1">
      <alignment horizontal="center" vertical="center"/>
    </xf>
    <xf numFmtId="0" fontId="61" fillId="27" borderId="178" xfId="0" applyFont="1" applyFill="1" applyBorder="1" applyAlignment="1">
      <alignment horizontal="center" vertical="center"/>
    </xf>
    <xf numFmtId="167" fontId="62" fillId="27" borderId="258" xfId="1" applyNumberFormat="1" applyFont="1" applyFill="1" applyBorder="1" applyAlignment="1" applyProtection="1">
      <alignment horizontal="center"/>
    </xf>
    <xf numFmtId="167" fontId="62" fillId="27" borderId="178" xfId="1" applyNumberFormat="1" applyFont="1" applyFill="1" applyBorder="1" applyAlignment="1" applyProtection="1">
      <alignment horizontal="center"/>
    </xf>
    <xf numFmtId="167" fontId="62" fillId="27" borderId="318" xfId="1" applyNumberFormat="1" applyFont="1" applyFill="1" applyBorder="1" applyAlignment="1" applyProtection="1">
      <alignment horizontal="center"/>
    </xf>
    <xf numFmtId="0" fontId="61" fillId="28" borderId="328" xfId="0" applyFont="1" applyFill="1" applyBorder="1" applyAlignment="1">
      <alignment horizontal="center" vertical="center" wrapText="1"/>
    </xf>
    <xf numFmtId="0" fontId="61" fillId="28" borderId="173" xfId="0" applyFont="1" applyFill="1" applyBorder="1" applyAlignment="1">
      <alignment horizontal="center" vertical="center" wrapText="1"/>
    </xf>
    <xf numFmtId="0" fontId="81" fillId="0" borderId="0" xfId="0" applyFont="1" applyAlignment="1">
      <alignment horizontal="center" vertical="center"/>
    </xf>
    <xf numFmtId="0" fontId="61" fillId="28" borderId="116" xfId="0" applyFont="1" applyFill="1" applyBorder="1" applyAlignment="1">
      <alignment horizontal="center" vertical="center" wrapText="1"/>
    </xf>
    <xf numFmtId="0" fontId="61" fillId="28" borderId="197" xfId="0" applyFont="1" applyFill="1" applyBorder="1" applyAlignment="1">
      <alignment horizontal="center" vertical="center" wrapText="1"/>
    </xf>
    <xf numFmtId="0" fontId="61" fillId="33" borderId="304" xfId="0" applyFont="1" applyFill="1" applyBorder="1" applyAlignment="1">
      <alignment horizontal="center" vertical="center"/>
    </xf>
    <xf numFmtId="0" fontId="61" fillId="33" borderId="305" xfId="0" applyFont="1" applyFill="1" applyBorder="1" applyAlignment="1">
      <alignment horizontal="center" vertical="center"/>
    </xf>
    <xf numFmtId="0" fontId="61" fillId="33" borderId="74" xfId="0" applyFont="1" applyFill="1" applyBorder="1" applyAlignment="1">
      <alignment horizontal="center" vertical="center" wrapText="1"/>
    </xf>
    <xf numFmtId="0" fontId="61" fillId="33" borderId="177" xfId="0" applyFont="1" applyFill="1" applyBorder="1" applyAlignment="1">
      <alignment horizontal="center" vertical="center" wrapText="1"/>
    </xf>
    <xf numFmtId="0" fontId="61" fillId="33" borderId="66" xfId="0" applyFont="1" applyFill="1" applyBorder="1" applyAlignment="1">
      <alignment horizontal="center" vertical="center" wrapText="1"/>
    </xf>
    <xf numFmtId="181" fontId="80" fillId="34" borderId="162" xfId="0" applyNumberFormat="1" applyFont="1" applyFill="1" applyBorder="1" applyAlignment="1">
      <alignment horizontal="left" vertical="center" wrapText="1" indent="2"/>
    </xf>
    <xf numFmtId="0" fontId="76" fillId="26" borderId="175" xfId="0" applyFont="1" applyFill="1" applyBorder="1" applyAlignment="1">
      <alignment horizontal="center" vertical="center" wrapText="1"/>
    </xf>
    <xf numFmtId="0" fontId="76" fillId="26" borderId="178" xfId="0" applyFont="1" applyFill="1" applyBorder="1" applyAlignment="1">
      <alignment horizontal="center" vertical="center" wrapText="1"/>
    </xf>
    <xf numFmtId="0" fontId="76" fillId="26" borderId="318" xfId="0" applyFont="1" applyFill="1" applyBorder="1" applyAlignment="1">
      <alignment horizontal="center" vertical="center" wrapText="1"/>
    </xf>
    <xf numFmtId="0" fontId="80" fillId="34" borderId="0" xfId="0" applyFont="1" applyFill="1" applyAlignment="1">
      <alignment horizontal="right" vertical="center"/>
    </xf>
    <xf numFmtId="167" fontId="81" fillId="0" borderId="0" xfId="0" applyNumberFormat="1" applyFont="1" applyAlignment="1">
      <alignment horizontal="center" vertical="center"/>
    </xf>
    <xf numFmtId="167" fontId="81" fillId="0" borderId="169" xfId="0" applyNumberFormat="1" applyFont="1" applyBorder="1" applyAlignment="1">
      <alignment horizontal="center" vertical="center"/>
    </xf>
    <xf numFmtId="0" fontId="134" fillId="0" borderId="219" xfId="0" applyFont="1" applyBorder="1" applyAlignment="1">
      <alignment horizontal="left" vertical="center" wrapText="1"/>
    </xf>
    <xf numFmtId="0" fontId="134" fillId="0" borderId="357" xfId="0" applyFont="1" applyBorder="1" applyAlignment="1">
      <alignment horizontal="left" vertical="center" wrapText="1"/>
    </xf>
    <xf numFmtId="0" fontId="134" fillId="0" borderId="0" xfId="0" applyFont="1" applyAlignment="1">
      <alignment horizontal="left" vertical="center" wrapText="1"/>
    </xf>
    <xf numFmtId="0" fontId="134" fillId="0" borderId="358" xfId="0" applyFont="1" applyBorder="1" applyAlignment="1">
      <alignment horizontal="left" vertical="center" wrapText="1"/>
    </xf>
    <xf numFmtId="0" fontId="134" fillId="0" borderId="190" xfId="0" applyFont="1" applyBorder="1" applyAlignment="1">
      <alignment horizontal="left" vertical="center" wrapText="1"/>
    </xf>
    <xf numFmtId="0" fontId="134" fillId="0" borderId="359" xfId="0" applyFont="1" applyBorder="1" applyAlignment="1">
      <alignment horizontal="left" vertical="center" wrapText="1"/>
    </xf>
    <xf numFmtId="0" fontId="133" fillId="34" borderId="174" xfId="0" applyFont="1" applyFill="1" applyBorder="1" applyAlignment="1">
      <alignment horizontal="left" vertical="center" indent="1"/>
    </xf>
    <xf numFmtId="0" fontId="133" fillId="34" borderId="170" xfId="0" applyFont="1" applyFill="1" applyBorder="1" applyAlignment="1">
      <alignment horizontal="left" vertical="center" indent="1"/>
    </xf>
    <xf numFmtId="0" fontId="133" fillId="34" borderId="176" xfId="0" applyFont="1" applyFill="1" applyBorder="1" applyAlignment="1">
      <alignment horizontal="left" vertical="center" indent="1"/>
    </xf>
    <xf numFmtId="0" fontId="133" fillId="34" borderId="168" xfId="0" applyFont="1" applyFill="1" applyBorder="1" applyAlignment="1">
      <alignment horizontal="left" vertical="center" indent="1"/>
    </xf>
    <xf numFmtId="0" fontId="88" fillId="34" borderId="200" xfId="0" applyFont="1" applyFill="1" applyBorder="1" applyAlignment="1">
      <alignment horizontal="left" vertical="center" wrapText="1" indent="1"/>
    </xf>
    <xf numFmtId="0" fontId="88" fillId="34" borderId="169" xfId="0" applyFont="1" applyFill="1" applyBorder="1" applyAlignment="1">
      <alignment horizontal="left" vertical="center" wrapText="1" indent="1"/>
    </xf>
    <xf numFmtId="0" fontId="89" fillId="33" borderId="303" xfId="0" applyFont="1" applyFill="1" applyBorder="1" applyAlignment="1">
      <alignment horizontal="center" vertical="center"/>
    </xf>
    <xf numFmtId="0" fontId="89" fillId="33" borderId="197" xfId="0" applyFont="1" applyFill="1" applyBorder="1" applyAlignment="1">
      <alignment horizontal="center" vertical="center"/>
    </xf>
    <xf numFmtId="0" fontId="89" fillId="33" borderId="308" xfId="0" applyFont="1" applyFill="1" applyBorder="1" applyAlignment="1">
      <alignment horizontal="center" vertical="center"/>
    </xf>
    <xf numFmtId="0" fontId="89" fillId="33" borderId="409" xfId="0" applyFont="1" applyFill="1" applyBorder="1" applyAlignment="1">
      <alignment horizontal="center" vertical="center"/>
    </xf>
    <xf numFmtId="0" fontId="61" fillId="29" borderId="157" xfId="0" applyFont="1" applyFill="1" applyBorder="1" applyAlignment="1">
      <alignment horizontal="center" vertical="center" wrapText="1"/>
    </xf>
    <xf numFmtId="0" fontId="61" fillId="29" borderId="238" xfId="0" applyFont="1" applyFill="1" applyBorder="1" applyAlignment="1">
      <alignment horizontal="center" vertical="center" wrapText="1"/>
    </xf>
    <xf numFmtId="174" fontId="61" fillId="0" borderId="315" xfId="0" applyNumberFormat="1" applyFont="1" applyBorder="1" applyAlignment="1">
      <alignment horizontal="center" vertical="center"/>
    </xf>
    <xf numFmtId="174" fontId="61" fillId="0" borderId="290" xfId="0" applyNumberFormat="1" applyFont="1" applyBorder="1" applyAlignment="1">
      <alignment horizontal="center" vertical="center"/>
    </xf>
    <xf numFmtId="0" fontId="61" fillId="28" borderId="116" xfId="0" applyFont="1" applyFill="1" applyBorder="1" applyAlignment="1">
      <alignment horizontal="center" vertical="center"/>
    </xf>
    <xf numFmtId="0" fontId="61" fillId="28" borderId="197" xfId="0" applyFont="1" applyFill="1" applyBorder="1" applyAlignment="1">
      <alignment horizontal="center" vertical="center"/>
    </xf>
    <xf numFmtId="0" fontId="61" fillId="28" borderId="109" xfId="0" applyFont="1" applyFill="1" applyBorder="1" applyAlignment="1">
      <alignment horizontal="center" vertical="center" wrapText="1"/>
    </xf>
    <xf numFmtId="0" fontId="61" fillId="28" borderId="191" xfId="0" applyFont="1" applyFill="1" applyBorder="1" applyAlignment="1">
      <alignment horizontal="center" vertical="center" wrapText="1"/>
    </xf>
    <xf numFmtId="0" fontId="81" fillId="35" borderId="411" xfId="0" applyFont="1" applyFill="1" applyBorder="1" applyAlignment="1">
      <alignment horizontal="center" vertical="center"/>
    </xf>
    <xf numFmtId="0" fontId="81" fillId="27" borderId="158" xfId="0" applyFont="1" applyFill="1" applyBorder="1" applyAlignment="1">
      <alignment horizontal="center" vertical="center"/>
    </xf>
    <xf numFmtId="0" fontId="81" fillId="27" borderId="221" xfId="0" applyFont="1" applyFill="1" applyBorder="1" applyAlignment="1">
      <alignment horizontal="center" vertical="center"/>
    </xf>
    <xf numFmtId="0" fontId="80" fillId="0" borderId="310" xfId="0" applyFont="1" applyBorder="1" applyAlignment="1">
      <alignment vertical="center" wrapText="1"/>
    </xf>
    <xf numFmtId="0" fontId="80" fillId="0" borderId="311" xfId="0" applyFont="1" applyBorder="1" applyAlignment="1">
      <alignment vertical="center" wrapText="1"/>
    </xf>
    <xf numFmtId="0" fontId="80" fillId="34" borderId="200" xfId="0" applyFont="1" applyFill="1" applyBorder="1" applyAlignment="1">
      <alignment horizontal="right" vertical="center"/>
    </xf>
    <xf numFmtId="0" fontId="80" fillId="0" borderId="312" xfId="0" applyFont="1" applyBorder="1" applyAlignment="1">
      <alignment vertical="center" wrapText="1"/>
    </xf>
    <xf numFmtId="0" fontId="80" fillId="0" borderId="257" xfId="0" applyFont="1" applyBorder="1" applyAlignment="1">
      <alignment vertical="center" wrapText="1"/>
    </xf>
    <xf numFmtId="181" fontId="80" fillId="34" borderId="176" xfId="0" applyNumberFormat="1" applyFont="1" applyFill="1" applyBorder="1" applyAlignment="1">
      <alignment horizontal="left" vertical="center" wrapText="1" indent="2"/>
    </xf>
    <xf numFmtId="181" fontId="80" fillId="34" borderId="182" xfId="0" applyNumberFormat="1" applyFont="1" applyFill="1" applyBorder="1" applyAlignment="1">
      <alignment horizontal="left" vertical="center" wrapText="1" indent="2"/>
    </xf>
    <xf numFmtId="0" fontId="61" fillId="28" borderId="0" xfId="0" applyFont="1" applyFill="1" applyAlignment="1">
      <alignment horizontal="center" vertical="center" wrapText="1"/>
    </xf>
    <xf numFmtId="0" fontId="61" fillId="28" borderId="170" xfId="0" applyFont="1" applyFill="1" applyBorder="1" applyAlignment="1">
      <alignment horizontal="center" vertical="center" wrapText="1"/>
    </xf>
    <xf numFmtId="0" fontId="168" fillId="42" borderId="522" xfId="0" applyFont="1" applyFill="1" applyBorder="1" applyAlignment="1">
      <alignment horizontal="center" vertical="center" wrapText="1"/>
    </xf>
    <xf numFmtId="0" fontId="168" fillId="42" borderId="523" xfId="0" applyFont="1" applyFill="1" applyBorder="1" applyAlignment="1">
      <alignment horizontal="center" vertical="center" wrapText="1"/>
    </xf>
    <xf numFmtId="4" fontId="156" fillId="0" borderId="475" xfId="0" applyNumberFormat="1" applyFont="1" applyBorder="1" applyAlignment="1">
      <alignment horizontal="center" vertical="center" wrapText="1"/>
    </xf>
    <xf numFmtId="4" fontId="156" fillId="0" borderId="476" xfId="0" applyNumberFormat="1" applyFont="1" applyBorder="1" applyAlignment="1">
      <alignment horizontal="center" vertical="center" wrapText="1"/>
    </xf>
    <xf numFmtId="0" fontId="17" fillId="42" borderId="477" xfId="0" applyFont="1" applyFill="1" applyBorder="1" applyAlignment="1">
      <alignment horizontal="center" vertical="center" wrapText="1"/>
    </xf>
    <xf numFmtId="0" fontId="17" fillId="42" borderId="475" xfId="0" applyFont="1" applyFill="1" applyBorder="1" applyAlignment="1">
      <alignment horizontal="center" vertical="center" wrapText="1"/>
    </xf>
    <xf numFmtId="183" fontId="156" fillId="0" borderId="477" xfId="0" applyNumberFormat="1" applyFont="1" applyBorder="1" applyAlignment="1">
      <alignment horizontal="center" vertical="center" wrapText="1"/>
    </xf>
    <xf numFmtId="183" fontId="156" fillId="0" borderId="476" xfId="0" applyNumberFormat="1" applyFont="1" applyBorder="1" applyAlignment="1">
      <alignment horizontal="center" vertical="center" wrapText="1"/>
    </xf>
    <xf numFmtId="183" fontId="156" fillId="0" borderId="475" xfId="0" applyNumberFormat="1" applyFont="1" applyBorder="1" applyAlignment="1">
      <alignment horizontal="center" vertical="center" wrapText="1"/>
    </xf>
    <xf numFmtId="0" fontId="84" fillId="0" borderId="477" xfId="0" applyFont="1" applyBorder="1" applyAlignment="1">
      <alignment horizontal="center" vertical="center" wrapText="1"/>
    </xf>
    <xf numFmtId="0" fontId="84" fillId="0" borderId="475" xfId="0" applyFont="1" applyBorder="1" applyAlignment="1">
      <alignment horizontal="center" vertical="center" wrapText="1"/>
    </xf>
    <xf numFmtId="0" fontId="76" fillId="42" borderId="477" xfId="0" applyFont="1" applyFill="1" applyBorder="1" applyAlignment="1">
      <alignment horizontal="center" vertical="center" wrapText="1"/>
    </xf>
    <xf numFmtId="0" fontId="76" fillId="42" borderId="475" xfId="0" applyFont="1" applyFill="1" applyBorder="1" applyAlignment="1">
      <alignment horizontal="center" vertical="center" wrapText="1"/>
    </xf>
    <xf numFmtId="0" fontId="76" fillId="42" borderId="476" xfId="0" applyFont="1" applyFill="1" applyBorder="1" applyAlignment="1">
      <alignment horizontal="center" vertical="center" wrapText="1"/>
    </xf>
    <xf numFmtId="0" fontId="156" fillId="0" borderId="477" xfId="0" applyFont="1" applyBorder="1" applyAlignment="1">
      <alignment horizontal="center" vertical="center" wrapText="1"/>
    </xf>
    <xf numFmtId="0" fontId="156" fillId="0" borderId="476" xfId="0" applyFont="1" applyBorder="1" applyAlignment="1">
      <alignment horizontal="center" vertical="center" wrapText="1"/>
    </xf>
    <xf numFmtId="169" fontId="30" fillId="2" borderId="483" xfId="0" applyNumberFormat="1" applyFont="1" applyFill="1" applyBorder="1" applyAlignment="1">
      <alignment horizontal="center" vertical="center"/>
    </xf>
    <xf numFmtId="169" fontId="30" fillId="2" borderId="139" xfId="0" applyNumberFormat="1" applyFont="1" applyFill="1" applyBorder="1" applyAlignment="1">
      <alignment horizontal="center" vertical="center"/>
    </xf>
    <xf numFmtId="169" fontId="30" fillId="2" borderId="64" xfId="0" applyNumberFormat="1" applyFont="1" applyFill="1" applyBorder="1" applyAlignment="1">
      <alignment horizontal="center" vertical="center"/>
    </xf>
    <xf numFmtId="167" fontId="30" fillId="2" borderId="109" xfId="0" applyNumberFormat="1" applyFont="1" applyFill="1" applyBorder="1" applyAlignment="1" applyProtection="1">
      <alignment horizontal="center" vertical="center"/>
      <protection locked="0"/>
    </xf>
    <xf numFmtId="167" fontId="30" fillId="2" borderId="0" xfId="0" applyNumberFormat="1" applyFont="1" applyFill="1" applyAlignment="1" applyProtection="1">
      <alignment horizontal="center" vertical="center"/>
      <protection locked="0"/>
    </xf>
    <xf numFmtId="167" fontId="30" fillId="2" borderId="10" xfId="0" applyNumberFormat="1" applyFont="1" applyFill="1" applyBorder="1" applyAlignment="1" applyProtection="1">
      <alignment horizontal="center" vertical="center"/>
      <protection locked="0"/>
    </xf>
    <xf numFmtId="0" fontId="0" fillId="0" borderId="373" xfId="0" applyBorder="1" applyAlignment="1">
      <alignment horizontal="center" vertical="center"/>
    </xf>
    <xf numFmtId="0" fontId="0" fillId="0" borderId="374" xfId="0" applyBorder="1" applyAlignment="1">
      <alignment horizontal="center" vertical="center"/>
    </xf>
    <xf numFmtId="0" fontId="0" fillId="0" borderId="380" xfId="0" applyBorder="1" applyAlignment="1">
      <alignment horizontal="center" vertical="center"/>
    </xf>
    <xf numFmtId="0" fontId="48" fillId="16" borderId="401" xfId="0" applyFont="1" applyFill="1" applyBorder="1" applyAlignment="1">
      <alignment horizontal="center"/>
    </xf>
    <xf numFmtId="0" fontId="48" fillId="16" borderId="402" xfId="0" applyFont="1" applyFill="1" applyBorder="1" applyAlignment="1">
      <alignment horizontal="center"/>
    </xf>
    <xf numFmtId="0" fontId="48" fillId="16" borderId="478" xfId="0" applyFont="1" applyFill="1" applyBorder="1" applyAlignment="1">
      <alignment horizontal="center"/>
    </xf>
    <xf numFmtId="0" fontId="48" fillId="16" borderId="479" xfId="0" applyFont="1" applyFill="1" applyBorder="1" applyAlignment="1">
      <alignment horizontal="center"/>
    </xf>
    <xf numFmtId="0" fontId="48" fillId="16" borderId="384" xfId="0" applyFont="1" applyFill="1" applyBorder="1" applyAlignment="1">
      <alignment horizontal="center"/>
    </xf>
    <xf numFmtId="0" fontId="48" fillId="16" borderId="403" xfId="0" applyFont="1" applyFill="1" applyBorder="1" applyAlignment="1">
      <alignment horizontal="center"/>
    </xf>
    <xf numFmtId="0" fontId="48" fillId="16" borderId="346" xfId="0" applyFont="1" applyFill="1" applyBorder="1" applyAlignment="1">
      <alignment horizontal="center"/>
    </xf>
    <xf numFmtId="0" fontId="48" fillId="16" borderId="404" xfId="0" applyFont="1" applyFill="1" applyBorder="1" applyAlignment="1">
      <alignment horizontal="center"/>
    </xf>
    <xf numFmtId="0" fontId="48" fillId="16" borderId="377" xfId="0" applyFont="1" applyFill="1" applyBorder="1" applyAlignment="1">
      <alignment horizontal="center"/>
    </xf>
    <xf numFmtId="0" fontId="48" fillId="16" borderId="4" xfId="0" applyFont="1" applyFill="1" applyBorder="1" applyAlignment="1">
      <alignment horizontal="center"/>
    </xf>
    <xf numFmtId="0" fontId="48" fillId="16" borderId="5" xfId="0" applyFont="1" applyFill="1" applyBorder="1" applyAlignment="1">
      <alignment horizontal="center"/>
    </xf>
    <xf numFmtId="0" fontId="48" fillId="16" borderId="6" xfId="0" applyFont="1" applyFill="1" applyBorder="1" applyAlignment="1">
      <alignment horizontal="center"/>
    </xf>
    <xf numFmtId="0" fontId="48" fillId="16" borderId="477" xfId="0" applyFont="1" applyFill="1" applyBorder="1" applyAlignment="1">
      <alignment horizontal="center"/>
    </xf>
    <xf numFmtId="0" fontId="48" fillId="16" borderId="386" xfId="0" applyFont="1" applyFill="1" applyBorder="1" applyAlignment="1">
      <alignment horizontal="center"/>
    </xf>
    <xf numFmtId="0" fontId="35" fillId="14" borderId="218" xfId="0" applyFont="1" applyFill="1" applyBorder="1" applyAlignment="1">
      <alignment horizontal="center" vertical="center" wrapText="1"/>
    </xf>
    <xf numFmtId="0" fontId="35" fillId="14" borderId="55" xfId="0" applyFont="1" applyFill="1" applyBorder="1" applyAlignment="1">
      <alignment horizontal="center" vertical="center" wrapText="1"/>
    </xf>
    <xf numFmtId="0" fontId="28" fillId="16" borderId="139" xfId="0" applyFont="1" applyFill="1" applyBorder="1" applyAlignment="1">
      <alignment horizontal="center" vertical="center"/>
    </xf>
    <xf numFmtId="0" fontId="29" fillId="16" borderId="82" xfId="0" applyFont="1" applyFill="1" applyBorder="1" applyAlignment="1">
      <alignment horizontal="center" vertical="center" wrapText="1"/>
    </xf>
    <xf numFmtId="0" fontId="29" fillId="16" borderId="70" xfId="0" applyFont="1" applyFill="1" applyBorder="1" applyAlignment="1">
      <alignment horizontal="center" vertical="center" wrapText="1"/>
    </xf>
    <xf numFmtId="0" fontId="29" fillId="16" borderId="83" xfId="0" applyFont="1" applyFill="1" applyBorder="1" applyAlignment="1">
      <alignment horizontal="center" vertical="center" wrapText="1"/>
    </xf>
    <xf numFmtId="0" fontId="29" fillId="16" borderId="84" xfId="0" applyFont="1" applyFill="1" applyBorder="1" applyAlignment="1">
      <alignment horizontal="center" vertical="center" wrapText="1"/>
    </xf>
    <xf numFmtId="0" fontId="30" fillId="0" borderId="77" xfId="0" applyFont="1" applyBorder="1" applyAlignment="1" applyProtection="1">
      <alignment horizontal="center" vertical="center"/>
      <protection locked="0"/>
    </xf>
    <xf numFmtId="0" fontId="30" fillId="0" borderId="72" xfId="0" applyFont="1" applyBorder="1" applyAlignment="1" applyProtection="1">
      <alignment horizontal="center" vertical="center"/>
      <protection locked="0"/>
    </xf>
    <xf numFmtId="0" fontId="30" fillId="0" borderId="73" xfId="0" applyFont="1" applyBorder="1" applyAlignment="1" applyProtection="1">
      <alignment horizontal="center" vertical="center"/>
      <protection locked="0"/>
    </xf>
    <xf numFmtId="0" fontId="30" fillId="11" borderId="538" xfId="0" applyFont="1" applyFill="1" applyBorder="1" applyAlignment="1" applyProtection="1">
      <alignment horizontal="center" vertical="center"/>
      <protection locked="0"/>
    </xf>
    <xf numFmtId="0" fontId="30" fillId="11" borderId="522" xfId="0" applyFont="1" applyFill="1" applyBorder="1" applyAlignment="1" applyProtection="1">
      <alignment horizontal="center" vertical="center"/>
      <protection locked="0"/>
    </xf>
    <xf numFmtId="0" fontId="30" fillId="11" borderId="523" xfId="0" applyFont="1" applyFill="1" applyBorder="1" applyAlignment="1" applyProtection="1">
      <alignment horizontal="center" vertical="center"/>
      <protection locked="0"/>
    </xf>
    <xf numFmtId="0" fontId="29" fillId="16" borderId="87" xfId="0" applyFont="1" applyFill="1" applyBorder="1" applyAlignment="1">
      <alignment horizontal="center" vertical="center" wrapText="1"/>
    </xf>
    <xf numFmtId="0" fontId="29" fillId="16" borderId="78" xfId="0" applyFont="1" applyFill="1" applyBorder="1" applyAlignment="1">
      <alignment horizontal="center" vertical="center" wrapText="1"/>
    </xf>
    <xf numFmtId="0" fontId="30" fillId="0" borderId="77" xfId="0" applyFont="1" applyBorder="1" applyAlignment="1" applyProtection="1">
      <alignment horizontal="center" vertical="center" wrapText="1"/>
      <protection locked="0"/>
    </xf>
    <xf numFmtId="0" fontId="30" fillId="0" borderId="72" xfId="0" applyFont="1" applyBorder="1" applyAlignment="1" applyProtection="1">
      <alignment horizontal="center" vertical="center" wrapText="1"/>
      <protection locked="0"/>
    </xf>
    <xf numFmtId="0" fontId="30" fillId="0" borderId="73" xfId="0" applyFont="1" applyBorder="1" applyAlignment="1" applyProtection="1">
      <alignment horizontal="center" vertical="center" wrapText="1"/>
      <protection locked="0"/>
    </xf>
    <xf numFmtId="167" fontId="30" fillId="2" borderId="109" xfId="0" applyNumberFormat="1" applyFont="1" applyFill="1" applyBorder="1" applyAlignment="1">
      <alignment horizontal="center" vertical="center"/>
    </xf>
    <xf numFmtId="167" fontId="30" fillId="2" borderId="0" xfId="0" applyNumberFormat="1" applyFont="1" applyFill="1" applyAlignment="1">
      <alignment horizontal="center" vertical="center"/>
    </xf>
    <xf numFmtId="167" fontId="30" fillId="2" borderId="10" xfId="0" applyNumberFormat="1" applyFont="1" applyFill="1" applyBorder="1" applyAlignment="1">
      <alignment horizontal="center" vertical="center"/>
    </xf>
    <xf numFmtId="0" fontId="0" fillId="0" borderId="218" xfId="0" applyBorder="1" applyAlignment="1">
      <alignment horizontal="left" vertical="center" wrapText="1"/>
    </xf>
    <xf numFmtId="0" fontId="0" fillId="0" borderId="54" xfId="0" applyBorder="1" applyAlignment="1">
      <alignment horizontal="left" vertical="center" wrapText="1"/>
    </xf>
    <xf numFmtId="0" fontId="0" fillId="0" borderId="55" xfId="0" applyBorder="1" applyAlignment="1">
      <alignment horizontal="left" vertical="center" wrapText="1"/>
    </xf>
    <xf numFmtId="0" fontId="0" fillId="0" borderId="60" xfId="0" applyBorder="1" applyAlignment="1">
      <alignment horizontal="left" vertical="center" wrapText="1"/>
    </xf>
    <xf numFmtId="0" fontId="0" fillId="0" borderId="0" xfId="0" applyAlignment="1">
      <alignment horizontal="left" vertical="center" wrapText="1"/>
    </xf>
    <xf numFmtId="0" fontId="0" fillId="0" borderId="59" xfId="0" applyBorder="1" applyAlignment="1">
      <alignment horizontal="left" vertical="center" wrapText="1"/>
    </xf>
    <xf numFmtId="0" fontId="73" fillId="14" borderId="167" xfId="0" applyFont="1" applyFill="1" applyBorder="1" applyAlignment="1">
      <alignment horizontal="center" vertical="center" wrapText="1"/>
    </xf>
    <xf numFmtId="0" fontId="73" fillId="14" borderId="165" xfId="0" applyFont="1" applyFill="1" applyBorder="1" applyAlignment="1">
      <alignment horizontal="center" vertical="center" wrapText="1"/>
    </xf>
    <xf numFmtId="0" fontId="62" fillId="0" borderId="202" xfId="0" applyFont="1" applyBorder="1" applyAlignment="1">
      <alignment horizontal="center" vertical="center" wrapText="1"/>
    </xf>
    <xf numFmtId="0" fontId="62" fillId="0" borderId="203" xfId="0" applyFont="1" applyBorder="1" applyAlignment="1">
      <alignment horizontal="center" vertical="center" wrapText="1"/>
    </xf>
    <xf numFmtId="0" fontId="62" fillId="0" borderId="489" xfId="0" applyFont="1" applyBorder="1" applyAlignment="1">
      <alignment horizontal="center" vertical="center" wrapText="1"/>
    </xf>
    <xf numFmtId="0" fontId="76" fillId="26" borderId="488" xfId="0" applyFont="1" applyFill="1" applyBorder="1" applyAlignment="1">
      <alignment horizontal="center" vertical="center"/>
    </xf>
    <xf numFmtId="0" fontId="76" fillId="26" borderId="54" xfId="0" applyFont="1" applyFill="1" applyBorder="1" applyAlignment="1">
      <alignment horizontal="center" vertical="center"/>
    </xf>
    <xf numFmtId="0" fontId="76" fillId="26" borderId="55" xfId="0" applyFont="1" applyFill="1" applyBorder="1" applyAlignment="1">
      <alignment horizontal="center" vertical="center"/>
    </xf>
    <xf numFmtId="0" fontId="81" fillId="0" borderId="459" xfId="0" applyFont="1" applyBorder="1" applyAlignment="1">
      <alignment horizontal="center" vertical="center" wrapText="1"/>
    </xf>
    <xf numFmtId="0" fontId="81" fillId="0" borderId="426" xfId="0" applyFont="1" applyBorder="1" applyAlignment="1">
      <alignment horizontal="center" vertical="center" wrapText="1"/>
    </xf>
    <xf numFmtId="0" fontId="91" fillId="26" borderId="54" xfId="0" applyFont="1" applyFill="1" applyBorder="1" applyAlignment="1">
      <alignment horizontal="center" vertical="center" wrapText="1"/>
    </xf>
    <xf numFmtId="0" fontId="0" fillId="0" borderId="60" xfId="0" applyBorder="1" applyAlignment="1">
      <alignment horizontal="center"/>
    </xf>
    <xf numFmtId="0" fontId="0" fillId="0" borderId="0" xfId="0" applyAlignment="1">
      <alignment horizontal="center"/>
    </xf>
    <xf numFmtId="0" fontId="0" fillId="0" borderId="218" xfId="0" applyBorder="1" applyAlignment="1">
      <alignment horizontal="center"/>
    </xf>
    <xf numFmtId="0" fontId="0" fillId="0" borderId="54" xfId="0" applyBorder="1" applyAlignment="1">
      <alignment horizontal="center"/>
    </xf>
    <xf numFmtId="0" fontId="0" fillId="0" borderId="55" xfId="0" applyBorder="1" applyAlignment="1">
      <alignment horizontal="center"/>
    </xf>
    <xf numFmtId="0" fontId="65" fillId="26" borderId="447" xfId="0" applyFont="1" applyFill="1" applyBorder="1" applyAlignment="1">
      <alignment horizontal="center" vertical="center" wrapText="1"/>
    </xf>
    <xf numFmtId="0" fontId="65" fillId="26" borderId="344" xfId="0" applyFont="1" applyFill="1" applyBorder="1" applyAlignment="1">
      <alignment horizontal="center" vertical="center" wrapText="1"/>
    </xf>
    <xf numFmtId="15" fontId="28" fillId="18" borderId="0" xfId="0" applyNumberFormat="1" applyFont="1" applyFill="1" applyAlignment="1">
      <alignment horizontal="center" vertical="center"/>
    </xf>
    <xf numFmtId="0" fontId="104" fillId="2" borderId="0" xfId="11" applyFont="1" applyFill="1" applyAlignment="1">
      <alignment horizontal="left" vertical="center" wrapText="1"/>
    </xf>
    <xf numFmtId="0" fontId="104" fillId="2" borderId="0" xfId="11" applyFont="1" applyFill="1" applyAlignment="1">
      <alignment vertical="center" wrapText="1"/>
    </xf>
    <xf numFmtId="0" fontId="103" fillId="2" borderId="0" xfId="0" applyFont="1" applyFill="1" applyAlignment="1">
      <alignment horizontal="left" vertical="center" wrapText="1"/>
    </xf>
    <xf numFmtId="0" fontId="124" fillId="2" borderId="0" xfId="11" applyFont="1" applyFill="1" applyAlignment="1">
      <alignment horizontal="center"/>
    </xf>
    <xf numFmtId="0" fontId="104" fillId="2" borderId="0" xfId="11" applyFont="1" applyFill="1" applyAlignment="1">
      <alignment horizontal="left" vertical="top" wrapText="1"/>
    </xf>
    <xf numFmtId="0" fontId="116" fillId="2" borderId="520" xfId="0" applyFont="1" applyFill="1" applyBorder="1" applyAlignment="1">
      <alignment horizontal="left" vertical="center" wrapText="1"/>
    </xf>
    <xf numFmtId="0" fontId="116" fillId="2" borderId="520" xfId="0" applyFont="1" applyFill="1" applyBorder="1" applyAlignment="1">
      <alignment horizontal="left" vertical="center"/>
    </xf>
    <xf numFmtId="0" fontId="125" fillId="25" borderId="351" xfId="0" applyFont="1" applyFill="1" applyBorder="1" applyAlignment="1">
      <alignment horizontal="right" vertical="center" wrapText="1"/>
    </xf>
    <xf numFmtId="0" fontId="125" fillId="25" borderId="349" xfId="0" applyFont="1" applyFill="1" applyBorder="1" applyAlignment="1">
      <alignment horizontal="right" vertical="center" wrapText="1"/>
    </xf>
    <xf numFmtId="0" fontId="113" fillId="11" borderId="349" xfId="0" applyFont="1" applyFill="1" applyBorder="1" applyAlignment="1" applyProtection="1">
      <alignment horizontal="left" vertical="center" wrapText="1"/>
      <protection locked="0"/>
    </xf>
    <xf numFmtId="0" fontId="113" fillId="11" borderId="350" xfId="0" applyFont="1" applyFill="1" applyBorder="1" applyAlignment="1" applyProtection="1">
      <alignment horizontal="left" vertical="center" wrapText="1"/>
      <protection locked="0"/>
    </xf>
    <xf numFmtId="182" fontId="166" fillId="0" borderId="348" xfId="4" applyNumberFormat="1" applyFont="1" applyBorder="1" applyAlignment="1" applyProtection="1">
      <alignment horizontal="center" vertical="center" wrapText="1"/>
      <protection locked="0"/>
    </xf>
    <xf numFmtId="182" fontId="166" fillId="0" borderId="349" xfId="4" applyNumberFormat="1" applyFont="1" applyBorder="1" applyAlignment="1" applyProtection="1">
      <alignment horizontal="center" vertical="center" wrapText="1"/>
      <protection locked="0"/>
    </xf>
    <xf numFmtId="182" fontId="166" fillId="0" borderId="350" xfId="4" applyNumberFormat="1" applyFont="1" applyBorder="1" applyAlignment="1" applyProtection="1">
      <alignment horizontal="center" vertical="center" wrapText="1"/>
      <protection locked="0"/>
    </xf>
    <xf numFmtId="0" fontId="117" fillId="2" borderId="3" xfId="11" applyFont="1" applyFill="1" applyBorder="1" applyAlignment="1">
      <alignment horizontal="left" vertical="center" wrapText="1"/>
    </xf>
    <xf numFmtId="0" fontId="117" fillId="2" borderId="3" xfId="11" applyFont="1" applyFill="1" applyBorder="1" applyAlignment="1">
      <alignment vertical="center" wrapText="1"/>
    </xf>
    <xf numFmtId="0" fontId="117" fillId="2" borderId="0" xfId="11" applyFont="1" applyFill="1" applyAlignment="1">
      <alignment horizontal="center" vertical="top"/>
    </xf>
    <xf numFmtId="0" fontId="126" fillId="25" borderId="351" xfId="0" applyFont="1" applyFill="1" applyBorder="1" applyAlignment="1">
      <alignment horizontal="center" vertical="center" wrapText="1"/>
    </xf>
    <xf numFmtId="0" fontId="126" fillId="25" borderId="349" xfId="0" applyFont="1" applyFill="1" applyBorder="1" applyAlignment="1">
      <alignment horizontal="center" vertical="center" wrapText="1"/>
    </xf>
    <xf numFmtId="0" fontId="126" fillId="25" borderId="350" xfId="0" applyFont="1" applyFill="1" applyBorder="1" applyAlignment="1">
      <alignment horizontal="center" vertical="center" wrapText="1"/>
    </xf>
    <xf numFmtId="166" fontId="126" fillId="25" borderId="351" xfId="2" applyNumberFormat="1" applyFont="1" applyFill="1" applyBorder="1" applyAlignment="1" applyProtection="1">
      <alignment horizontal="center" vertical="distributed" wrapText="1"/>
    </xf>
    <xf numFmtId="166" fontId="127" fillId="25" borderId="349" xfId="0" applyNumberFormat="1" applyFont="1" applyFill="1" applyBorder="1" applyAlignment="1">
      <alignment horizontal="center" vertical="distributed" wrapText="1"/>
    </xf>
    <xf numFmtId="166" fontId="127" fillId="25" borderId="350" xfId="0" applyNumberFormat="1" applyFont="1" applyFill="1" applyBorder="1" applyAlignment="1">
      <alignment horizontal="center" vertical="distributed" wrapText="1"/>
    </xf>
    <xf numFmtId="0" fontId="117" fillId="2" borderId="520" xfId="11" applyFont="1" applyFill="1" applyBorder="1" applyAlignment="1">
      <alignment horizontal="left" vertical="center" wrapText="1"/>
    </xf>
    <xf numFmtId="0" fontId="117" fillId="2" borderId="520" xfId="11" applyFont="1" applyFill="1" applyBorder="1" applyAlignment="1">
      <alignment horizontal="left" vertical="top" wrapText="1"/>
    </xf>
    <xf numFmtId="0" fontId="117" fillId="2" borderId="520" xfId="11" applyFont="1" applyFill="1" applyBorder="1" applyAlignment="1">
      <alignment vertical="center" wrapText="1"/>
    </xf>
    <xf numFmtId="0" fontId="103" fillId="13" borderId="343" xfId="0" applyFont="1" applyFill="1" applyBorder="1" applyAlignment="1">
      <alignment horizontal="center" vertical="center"/>
    </xf>
    <xf numFmtId="0" fontId="103" fillId="0" borderId="344" xfId="0" applyFont="1" applyBorder="1" applyAlignment="1">
      <alignment horizontal="center" vertical="center"/>
    </xf>
    <xf numFmtId="0" fontId="103" fillId="0" borderId="345" xfId="0" applyFont="1" applyBorder="1" applyAlignment="1">
      <alignment vertical="center"/>
    </xf>
    <xf numFmtId="2" fontId="103" fillId="2" borderId="60" xfId="0" applyNumberFormat="1" applyFont="1" applyFill="1" applyBorder="1" applyAlignment="1">
      <alignment horizontal="right" vertical="center"/>
    </xf>
    <xf numFmtId="2" fontId="103" fillId="2" borderId="0" xfId="0" applyNumberFormat="1" applyFont="1" applyFill="1" applyAlignment="1">
      <alignment horizontal="right" vertical="center"/>
    </xf>
    <xf numFmtId="2" fontId="103" fillId="2" borderId="343" xfId="0" applyNumberFormat="1" applyFont="1" applyFill="1" applyBorder="1" applyAlignment="1">
      <alignment horizontal="right" vertical="center"/>
    </xf>
    <xf numFmtId="2" fontId="103" fillId="2" borderId="344" xfId="0" applyNumberFormat="1" applyFont="1" applyFill="1" applyBorder="1" applyAlignment="1">
      <alignment horizontal="right" vertical="center"/>
    </xf>
    <xf numFmtId="2" fontId="103" fillId="2" borderId="382" xfId="0" applyNumberFormat="1" applyFont="1" applyFill="1" applyBorder="1" applyAlignment="1">
      <alignment horizontal="left" vertical="center"/>
    </xf>
    <xf numFmtId="2" fontId="103" fillId="2" borderId="10" xfId="0" applyNumberFormat="1" applyFont="1" applyFill="1" applyBorder="1" applyAlignment="1">
      <alignment horizontal="left" vertical="center"/>
    </xf>
    <xf numFmtId="2" fontId="103" fillId="2" borderId="383" xfId="0" applyNumberFormat="1" applyFont="1" applyFill="1" applyBorder="1" applyAlignment="1">
      <alignment horizontal="left" vertical="center"/>
    </xf>
    <xf numFmtId="0" fontId="107" fillId="2" borderId="520" xfId="0" applyFont="1" applyFill="1" applyBorder="1" applyAlignment="1">
      <alignment horizontal="left" vertical="center" wrapText="1"/>
    </xf>
    <xf numFmtId="0" fontId="115" fillId="39" borderId="218" xfId="0" applyFont="1" applyFill="1" applyBorder="1" applyAlignment="1">
      <alignment horizontal="center" vertical="center"/>
    </xf>
    <xf numFmtId="0" fontId="115" fillId="39" borderId="54" xfId="0" applyFont="1" applyFill="1" applyBorder="1" applyAlignment="1">
      <alignment horizontal="center" vertical="center"/>
    </xf>
    <xf numFmtId="0" fontId="115" fillId="39" borderId="55" xfId="0" applyFont="1" applyFill="1" applyBorder="1" applyAlignment="1">
      <alignment vertical="center"/>
    </xf>
    <xf numFmtId="0" fontId="115" fillId="39" borderId="351" xfId="0" applyFont="1" applyFill="1" applyBorder="1" applyAlignment="1">
      <alignment horizontal="center" vertical="center"/>
    </xf>
    <xf numFmtId="0" fontId="115" fillId="39" borderId="349" xfId="0" applyFont="1" applyFill="1" applyBorder="1" applyAlignment="1">
      <alignment horizontal="center" vertical="center"/>
    </xf>
    <xf numFmtId="0" fontId="115" fillId="39" borderId="352" xfId="0" applyFont="1" applyFill="1" applyBorder="1" applyAlignment="1">
      <alignment horizontal="center" vertical="center"/>
    </xf>
    <xf numFmtId="0" fontId="115" fillId="39" borderId="80" xfId="0" applyFont="1" applyFill="1" applyBorder="1" applyAlignment="1">
      <alignment horizontal="center" vertical="center"/>
    </xf>
    <xf numFmtId="0" fontId="115" fillId="39" borderId="381" xfId="0" applyFont="1" applyFill="1" applyBorder="1" applyAlignment="1">
      <alignment horizontal="center" vertical="center"/>
    </xf>
    <xf numFmtId="0" fontId="115" fillId="39" borderId="520" xfId="0" applyFont="1" applyFill="1" applyBorder="1" applyAlignment="1">
      <alignment horizontal="center" vertical="center"/>
    </xf>
    <xf numFmtId="0" fontId="117" fillId="2" borderId="371" xfId="11" applyFont="1" applyFill="1" applyBorder="1" applyAlignment="1">
      <alignment horizontal="left" vertical="center" wrapText="1"/>
    </xf>
    <xf numFmtId="0" fontId="115" fillId="39" borderId="80" xfId="0" applyFont="1" applyFill="1" applyBorder="1" applyAlignment="1">
      <alignment horizontal="center" vertical="center" wrapText="1"/>
    </xf>
    <xf numFmtId="0" fontId="115" fillId="39" borderId="11" xfId="0" applyFont="1" applyFill="1" applyBorder="1" applyAlignment="1">
      <alignment horizontal="center" vertical="center" wrapText="1"/>
    </xf>
    <xf numFmtId="0" fontId="115" fillId="39" borderId="524" xfId="0" applyFont="1" applyFill="1" applyBorder="1" applyAlignment="1">
      <alignment horizontal="center" vertical="center" wrapText="1"/>
    </xf>
    <xf numFmtId="0" fontId="115" fillId="39" borderId="523" xfId="0" applyFont="1" applyFill="1" applyBorder="1" applyAlignment="1">
      <alignment horizontal="center" vertical="center" wrapText="1"/>
    </xf>
    <xf numFmtId="0" fontId="108" fillId="16" borderId="375" xfId="0" applyFont="1" applyFill="1" applyBorder="1" applyAlignment="1">
      <alignment horizontal="center" vertical="center"/>
    </xf>
    <xf numFmtId="0" fontId="108" fillId="16" borderId="376" xfId="0" applyFont="1" applyFill="1" applyBorder="1" applyAlignment="1">
      <alignment horizontal="center" vertical="center"/>
    </xf>
    <xf numFmtId="0" fontId="110" fillId="0" borderId="377" xfId="0" applyFont="1" applyBorder="1" applyAlignment="1">
      <alignment horizontal="center" vertical="center" wrapText="1"/>
    </xf>
    <xf numFmtId="0" fontId="110" fillId="0" borderId="3" xfId="0" applyFont="1" applyBorder="1" applyAlignment="1">
      <alignment horizontal="center" vertical="center" wrapText="1"/>
    </xf>
    <xf numFmtId="0" fontId="110" fillId="0" borderId="4" xfId="0" applyFont="1" applyBorder="1" applyAlignment="1">
      <alignment horizontal="center" vertical="center" wrapText="1"/>
    </xf>
    <xf numFmtId="0" fontId="110" fillId="0" borderId="12" xfId="0" applyFont="1" applyBorder="1" applyAlignment="1">
      <alignment horizontal="left" vertical="center" wrapText="1"/>
    </xf>
    <xf numFmtId="0" fontId="110" fillId="0" borderId="3" xfId="0" applyFont="1" applyBorder="1" applyAlignment="1">
      <alignment horizontal="left" vertical="center" wrapText="1"/>
    </xf>
    <xf numFmtId="0" fontId="110" fillId="0" borderId="4" xfId="0" applyFont="1" applyBorder="1" applyAlignment="1">
      <alignment horizontal="left" vertical="center" wrapText="1"/>
    </xf>
    <xf numFmtId="0" fontId="111" fillId="0" borderId="378" xfId="0" applyFont="1" applyBorder="1" applyAlignment="1">
      <alignment horizontal="center" vertical="center"/>
    </xf>
    <xf numFmtId="0" fontId="111" fillId="0" borderId="379" xfId="0" applyFont="1" applyBorder="1" applyAlignment="1">
      <alignment horizontal="center" vertical="center"/>
    </xf>
    <xf numFmtId="0" fontId="107" fillId="2" borderId="349" xfId="0" applyFont="1" applyFill="1" applyBorder="1" applyAlignment="1">
      <alignment horizontal="center"/>
    </xf>
    <xf numFmtId="0" fontId="107" fillId="2" borderId="344" xfId="0" applyFont="1" applyFill="1" applyBorder="1" applyAlignment="1">
      <alignment horizontal="center"/>
    </xf>
    <xf numFmtId="0" fontId="111" fillId="25" borderId="371" xfId="0" applyFont="1" applyFill="1" applyBorder="1" applyAlignment="1">
      <alignment horizontal="center" vertical="center"/>
    </xf>
    <xf numFmtId="0" fontId="111" fillId="25" borderId="6" xfId="0" applyFont="1" applyFill="1" applyBorder="1" applyAlignment="1">
      <alignment horizontal="center" vertical="center"/>
    </xf>
    <xf numFmtId="0" fontId="111" fillId="25" borderId="1" xfId="0" applyFont="1" applyFill="1" applyBorder="1" applyAlignment="1">
      <alignment horizontal="center" vertical="center"/>
    </xf>
    <xf numFmtId="0" fontId="111" fillId="25" borderId="7" xfId="0" applyFont="1" applyFill="1" applyBorder="1" applyAlignment="1">
      <alignment horizontal="center" vertical="center"/>
    </xf>
    <xf numFmtId="0" fontId="112" fillId="16" borderId="373" xfId="0" applyFont="1" applyFill="1" applyBorder="1" applyAlignment="1">
      <alignment horizontal="center" vertical="center" textRotation="90"/>
    </xf>
    <xf numFmtId="0" fontId="112" fillId="16" borderId="374" xfId="0" applyFont="1" applyFill="1" applyBorder="1" applyAlignment="1">
      <alignment horizontal="center" vertical="center" textRotation="90"/>
    </xf>
    <xf numFmtId="0" fontId="112" fillId="16" borderId="380" xfId="0" applyFont="1" applyFill="1" applyBorder="1" applyAlignment="1">
      <alignment horizontal="center" vertical="center" textRotation="90"/>
    </xf>
    <xf numFmtId="10" fontId="111" fillId="0" borderId="218" xfId="0" applyNumberFormat="1" applyFont="1" applyBorder="1" applyAlignment="1">
      <alignment horizontal="center" vertical="center"/>
    </xf>
    <xf numFmtId="10" fontId="111" fillId="0" borderId="55" xfId="0" applyNumberFormat="1" applyFont="1" applyBorder="1" applyAlignment="1">
      <alignment horizontal="center" vertical="center"/>
    </xf>
    <xf numFmtId="10" fontId="111" fillId="0" borderId="60" xfId="0" applyNumberFormat="1" applyFont="1" applyBorder="1" applyAlignment="1">
      <alignment horizontal="center" vertical="center"/>
    </xf>
    <xf numFmtId="10" fontId="111" fillId="0" borderId="59" xfId="0" applyNumberFormat="1" applyFont="1" applyBorder="1" applyAlignment="1">
      <alignment horizontal="center" vertical="center"/>
    </xf>
    <xf numFmtId="10" fontId="111" fillId="0" borderId="343" xfId="0" applyNumberFormat="1" applyFont="1" applyBorder="1" applyAlignment="1">
      <alignment horizontal="center" vertical="center"/>
    </xf>
    <xf numFmtId="10" fontId="111" fillId="0" borderId="345" xfId="0" applyNumberFormat="1" applyFont="1" applyBorder="1" applyAlignment="1">
      <alignment horizontal="center" vertical="center"/>
    </xf>
    <xf numFmtId="0" fontId="108" fillId="16" borderId="572" xfId="0" applyFont="1" applyFill="1" applyBorder="1" applyAlignment="1">
      <alignment horizontal="center" vertical="center"/>
    </xf>
    <xf numFmtId="0" fontId="108" fillId="16" borderId="522" xfId="0" applyFont="1" applyFill="1" applyBorder="1" applyAlignment="1">
      <alignment horizontal="center" vertical="center"/>
    </xf>
    <xf numFmtId="0" fontId="110" fillId="0" borderId="519" xfId="0" applyFont="1" applyBorder="1" applyAlignment="1">
      <alignment horizontal="center" vertical="center" wrapText="1"/>
    </xf>
    <xf numFmtId="0" fontId="110" fillId="0" borderId="520" xfId="0" applyFont="1" applyBorder="1" applyAlignment="1">
      <alignment horizontal="center" vertical="center" wrapText="1"/>
    </xf>
    <xf numFmtId="0" fontId="110" fillId="0" borderId="521" xfId="0" applyFont="1" applyBorder="1" applyAlignment="1">
      <alignment horizontal="center" vertical="center" wrapText="1"/>
    </xf>
    <xf numFmtId="0" fontId="110" fillId="0" borderId="523" xfId="0" applyFont="1" applyBorder="1" applyAlignment="1">
      <alignment horizontal="left" vertical="center" wrapText="1"/>
    </xf>
    <xf numFmtId="0" fontId="110" fillId="0" borderId="520" xfId="0" applyFont="1" applyBorder="1" applyAlignment="1">
      <alignment horizontal="left" vertical="center" wrapText="1"/>
    </xf>
    <xf numFmtId="0" fontId="110" fillId="0" borderId="521" xfId="0" applyFont="1" applyBorder="1" applyAlignment="1">
      <alignment horizontal="left" vertical="center" wrapText="1"/>
    </xf>
    <xf numFmtId="0" fontId="111" fillId="0" borderId="573" xfId="0" applyFont="1" applyBorder="1" applyAlignment="1">
      <alignment horizontal="center" vertical="center"/>
    </xf>
    <xf numFmtId="0" fontId="111" fillId="0" borderId="574" xfId="0" applyFont="1" applyBorder="1" applyAlignment="1">
      <alignment horizontal="center" vertical="center"/>
    </xf>
    <xf numFmtId="2" fontId="111" fillId="0" borderId="573" xfId="0" applyNumberFormat="1" applyFont="1" applyBorder="1" applyAlignment="1">
      <alignment horizontal="center" vertical="center"/>
    </xf>
    <xf numFmtId="2" fontId="111" fillId="0" borderId="574" xfId="0" applyNumberFormat="1" applyFont="1" applyBorder="1" applyAlignment="1">
      <alignment horizontal="center" vertical="center"/>
    </xf>
    <xf numFmtId="0" fontId="109" fillId="2" borderId="0" xfId="0" applyFont="1" applyFill="1" applyAlignment="1">
      <alignment horizontal="center" vertical="top"/>
    </xf>
    <xf numFmtId="0" fontId="108" fillId="16" borderId="351" xfId="0" applyFont="1" applyFill="1" applyBorder="1" applyAlignment="1">
      <alignment horizontal="center" vertical="center"/>
    </xf>
    <xf numFmtId="0" fontId="108" fillId="16" borderId="349" xfId="0" applyFont="1" applyFill="1" applyBorder="1" applyAlignment="1">
      <alignment horizontal="center" vertical="center"/>
    </xf>
    <xf numFmtId="0" fontId="108" fillId="16" borderId="350" xfId="0" applyFont="1" applyFill="1" applyBorder="1" applyAlignment="1">
      <alignment horizontal="center" vertical="center"/>
    </xf>
    <xf numFmtId="0" fontId="109" fillId="0" borderId="351" xfId="0" applyFont="1" applyBorder="1" applyAlignment="1" applyProtection="1">
      <alignment horizontal="center" vertical="center" wrapText="1"/>
      <protection locked="0"/>
    </xf>
    <xf numFmtId="0" fontId="109" fillId="0" borderId="349" xfId="0" applyFont="1" applyBorder="1" applyAlignment="1" applyProtection="1">
      <alignment horizontal="center" vertical="center" wrapText="1"/>
      <protection locked="0"/>
    </xf>
    <xf numFmtId="0" fontId="109" fillId="0" borderId="350" xfId="0" applyFont="1" applyBorder="1" applyAlignment="1" applyProtection="1">
      <alignment horizontal="center" vertical="center" wrapText="1"/>
      <protection locked="0"/>
    </xf>
    <xf numFmtId="0" fontId="108" fillId="16" borderId="351" xfId="0" applyFont="1" applyFill="1" applyBorder="1" applyAlignment="1">
      <alignment horizontal="center" vertical="center" wrapText="1"/>
    </xf>
    <xf numFmtId="0" fontId="108" fillId="16" borderId="349" xfId="0" applyFont="1" applyFill="1" applyBorder="1" applyAlignment="1">
      <alignment horizontal="center" vertical="center" wrapText="1"/>
    </xf>
    <xf numFmtId="0" fontId="108" fillId="16" borderId="350" xfId="0" applyFont="1" applyFill="1" applyBorder="1" applyAlignment="1">
      <alignment horizontal="center" vertical="center" wrapText="1"/>
    </xf>
    <xf numFmtId="0" fontId="107" fillId="2" borderId="54" xfId="0" applyFont="1" applyFill="1" applyBorder="1" applyAlignment="1">
      <alignment horizontal="center"/>
    </xf>
    <xf numFmtId="0" fontId="105" fillId="16" borderId="218" xfId="0" applyFont="1" applyFill="1" applyBorder="1" applyAlignment="1">
      <alignment horizontal="center" vertical="center" wrapText="1"/>
    </xf>
    <xf numFmtId="0" fontId="105" fillId="16" borderId="54" xfId="0" applyFont="1" applyFill="1" applyBorder="1" applyAlignment="1">
      <alignment horizontal="center" vertical="center" wrapText="1"/>
    </xf>
    <xf numFmtId="0" fontId="106" fillId="16" borderId="54" xfId="0" applyFont="1" applyFill="1" applyBorder="1" applyAlignment="1">
      <alignment horizontal="center" vertical="center" wrapText="1"/>
    </xf>
    <xf numFmtId="0" fontId="106" fillId="16" borderId="54" xfId="0" applyFont="1" applyFill="1" applyBorder="1" applyAlignment="1">
      <alignment horizontal="center" vertical="center"/>
    </xf>
    <xf numFmtId="0" fontId="106" fillId="16" borderId="55" xfId="0" applyFont="1" applyFill="1" applyBorder="1" applyAlignment="1">
      <alignment horizontal="center" vertical="center"/>
    </xf>
    <xf numFmtId="0" fontId="106" fillId="16" borderId="60" xfId="0" applyFont="1" applyFill="1" applyBorder="1" applyAlignment="1">
      <alignment horizontal="center" vertical="center" wrapText="1"/>
    </xf>
    <xf numFmtId="0" fontId="106" fillId="16" borderId="0" xfId="0" applyFont="1" applyFill="1" applyAlignment="1">
      <alignment horizontal="center" vertical="center" wrapText="1"/>
    </xf>
    <xf numFmtId="0" fontId="106" fillId="16" borderId="0" xfId="0" applyFont="1" applyFill="1" applyAlignment="1">
      <alignment horizontal="center" vertical="center"/>
    </xf>
    <xf numFmtId="0" fontId="106" fillId="16" borderId="59" xfId="0" applyFont="1" applyFill="1" applyBorder="1" applyAlignment="1">
      <alignment horizontal="center" vertical="center"/>
    </xf>
    <xf numFmtId="0" fontId="106" fillId="16" borderId="343" xfId="0" applyFont="1" applyFill="1" applyBorder="1" applyAlignment="1">
      <alignment horizontal="center" vertical="center" wrapText="1"/>
    </xf>
    <xf numFmtId="0" fontId="106" fillId="16" borderId="344" xfId="0" applyFont="1" applyFill="1" applyBorder="1" applyAlignment="1">
      <alignment horizontal="center" vertical="center" wrapText="1"/>
    </xf>
    <xf numFmtId="0" fontId="106" fillId="16" borderId="344" xfId="0" applyFont="1" applyFill="1" applyBorder="1" applyAlignment="1">
      <alignment horizontal="center" vertical="center"/>
    </xf>
    <xf numFmtId="0" fontId="106" fillId="16" borderId="345" xfId="0" applyFont="1" applyFill="1" applyBorder="1" applyAlignment="1">
      <alignment horizontal="center" vertical="center"/>
    </xf>
    <xf numFmtId="0" fontId="107" fillId="2" borderId="54" xfId="0" applyFont="1" applyFill="1" applyBorder="1" applyAlignment="1">
      <alignment vertical="center"/>
    </xf>
    <xf numFmtId="0" fontId="109" fillId="0" borderId="351" xfId="0" applyFont="1" applyBorder="1" applyAlignment="1" applyProtection="1">
      <alignment horizontal="center" vertical="center"/>
      <protection locked="0"/>
    </xf>
    <xf numFmtId="0" fontId="109" fillId="0" borderId="349" xfId="0" applyFont="1" applyBorder="1" applyAlignment="1" applyProtection="1">
      <alignment horizontal="center" vertical="center"/>
      <protection locked="0"/>
    </xf>
    <xf numFmtId="0" fontId="109" fillId="0" borderId="350" xfId="0" applyFont="1" applyBorder="1" applyAlignment="1" applyProtection="1">
      <alignment horizontal="center" vertical="center"/>
      <protection locked="0"/>
    </xf>
    <xf numFmtId="1" fontId="109" fillId="0" borderId="351" xfId="1" applyNumberFormat="1" applyFont="1" applyBorder="1" applyAlignment="1" applyProtection="1">
      <alignment horizontal="center" vertical="center" wrapText="1"/>
      <protection locked="0"/>
    </xf>
    <xf numFmtId="1" fontId="109" fillId="0" borderId="349" xfId="1" applyNumberFormat="1" applyFont="1" applyBorder="1" applyAlignment="1" applyProtection="1">
      <alignment horizontal="center" vertical="center" wrapText="1"/>
      <protection locked="0"/>
    </xf>
    <xf numFmtId="1" fontId="109" fillId="0" borderId="350" xfId="1" applyNumberFormat="1" applyFont="1" applyBorder="1" applyAlignment="1" applyProtection="1">
      <alignment horizontal="center" vertical="center" wrapText="1"/>
      <protection locked="0"/>
    </xf>
    <xf numFmtId="183" fontId="109" fillId="0" borderId="351" xfId="0" applyNumberFormat="1" applyFont="1" applyBorder="1" applyAlignment="1" applyProtection="1">
      <alignment horizontal="center" vertical="center"/>
      <protection locked="0"/>
    </xf>
    <xf numFmtId="183" fontId="109" fillId="0" borderId="349" xfId="0" applyNumberFormat="1" applyFont="1" applyBorder="1" applyAlignment="1" applyProtection="1">
      <alignment horizontal="center" vertical="center"/>
      <protection locked="0"/>
    </xf>
    <xf numFmtId="183" fontId="109" fillId="0" borderId="350" xfId="0" applyNumberFormat="1" applyFont="1" applyBorder="1" applyAlignment="1" applyProtection="1">
      <alignment horizontal="center" vertical="center"/>
      <protection locked="0"/>
    </xf>
    <xf numFmtId="0" fontId="108" fillId="16" borderId="370" xfId="0" applyFont="1" applyFill="1" applyBorder="1" applyAlignment="1">
      <alignment horizontal="center" vertical="center"/>
    </xf>
    <xf numFmtId="0" fontId="108" fillId="16" borderId="1" xfId="0" applyFont="1" applyFill="1" applyBorder="1" applyAlignment="1">
      <alignment horizontal="center" vertical="center"/>
    </xf>
    <xf numFmtId="0" fontId="110" fillId="0" borderId="5" xfId="0" applyFont="1" applyBorder="1" applyAlignment="1">
      <alignment horizontal="center" vertical="center" wrapText="1"/>
    </xf>
    <xf numFmtId="0" fontId="110" fillId="0" borderId="371" xfId="0" applyFont="1" applyBorder="1" applyAlignment="1">
      <alignment horizontal="center" vertical="center" wrapText="1"/>
    </xf>
    <xf numFmtId="0" fontId="110" fillId="0" borderId="372" xfId="0" applyFont="1" applyBorder="1" applyAlignment="1">
      <alignment horizontal="center" vertical="center" wrapText="1"/>
    </xf>
    <xf numFmtId="0" fontId="110" fillId="0" borderId="7" xfId="0" applyFont="1" applyBorder="1" applyAlignment="1">
      <alignment horizontal="left" vertical="center" wrapText="1"/>
    </xf>
    <xf numFmtId="0" fontId="110" fillId="0" borderId="371" xfId="0" applyFont="1" applyBorder="1" applyAlignment="1">
      <alignment horizontal="left" vertical="center" wrapText="1"/>
    </xf>
    <xf numFmtId="0" fontId="110" fillId="0" borderId="372" xfId="0" applyFont="1" applyBorder="1" applyAlignment="1">
      <alignment horizontal="left" vertical="center" wrapText="1"/>
    </xf>
    <xf numFmtId="0" fontId="111" fillId="0" borderId="2" xfId="0" applyFont="1" applyBorder="1" applyAlignment="1">
      <alignment horizontal="center" vertical="center"/>
    </xf>
    <xf numFmtId="0" fontId="111" fillId="0" borderId="46" xfId="0" applyFont="1" applyBorder="1" applyAlignment="1">
      <alignment horizontal="center" vertical="center"/>
    </xf>
    <xf numFmtId="0" fontId="66" fillId="11" borderId="534" xfId="0" applyFont="1" applyFill="1" applyBorder="1" applyAlignment="1">
      <alignment horizontal="center" vertical="center"/>
    </xf>
    <xf numFmtId="0" fontId="66" fillId="11" borderId="535" xfId="0" applyFont="1" applyFill="1" applyBorder="1" applyAlignment="1">
      <alignment horizontal="center" vertical="center"/>
    </xf>
    <xf numFmtId="0" fontId="66" fillId="11" borderId="536" xfId="0" applyFont="1" applyFill="1" applyBorder="1" applyAlignment="1">
      <alignment horizontal="center" vertical="center"/>
    </xf>
    <xf numFmtId="0" fontId="33" fillId="16" borderId="68" xfId="0" applyFont="1" applyFill="1" applyBorder="1" applyAlignment="1">
      <alignment horizontal="center" vertical="center"/>
    </xf>
    <xf numFmtId="0" fontId="33" fillId="16" borderId="69" xfId="0" applyFont="1" applyFill="1" applyBorder="1" applyAlignment="1">
      <alignment horizontal="center" vertical="center"/>
    </xf>
    <xf numFmtId="0" fontId="33" fillId="16" borderId="70" xfId="0" applyFont="1" applyFill="1" applyBorder="1" applyAlignment="1">
      <alignment horizontal="center" vertical="center"/>
    </xf>
    <xf numFmtId="0" fontId="19" fillId="16" borderId="87" xfId="0" applyFont="1" applyFill="1" applyBorder="1" applyAlignment="1">
      <alignment horizontal="center" vertical="center"/>
    </xf>
    <xf numFmtId="0" fontId="19" fillId="16" borderId="138" xfId="0" applyFont="1" applyFill="1" applyBorder="1" applyAlignment="1">
      <alignment horizontal="center" vertical="center"/>
    </xf>
    <xf numFmtId="0" fontId="19" fillId="16" borderId="124" xfId="0" applyFont="1" applyFill="1" applyBorder="1" applyAlignment="1">
      <alignment horizontal="center" vertical="center"/>
    </xf>
    <xf numFmtId="0" fontId="20" fillId="16" borderId="106" xfId="0" applyFont="1" applyFill="1" applyBorder="1" applyAlignment="1">
      <alignment horizontal="center" vertical="center"/>
    </xf>
    <xf numFmtId="0" fontId="20" fillId="16" borderId="75" xfId="0" applyFont="1" applyFill="1" applyBorder="1" applyAlignment="1">
      <alignment horizontal="center" vertical="center"/>
    </xf>
    <xf numFmtId="0" fontId="20" fillId="16" borderId="76" xfId="0" applyFont="1" applyFill="1" applyBorder="1" applyAlignment="1">
      <alignment horizontal="center" vertical="center"/>
    </xf>
    <xf numFmtId="0" fontId="20" fillId="16" borderId="118" xfId="0" applyFont="1" applyFill="1" applyBorder="1" applyAlignment="1">
      <alignment horizontal="center" vertical="center"/>
    </xf>
    <xf numFmtId="0" fontId="20" fillId="16" borderId="0" xfId="0" applyFont="1" applyFill="1" applyAlignment="1">
      <alignment horizontal="center" vertical="center"/>
    </xf>
    <xf numFmtId="0" fontId="20" fillId="16" borderId="110" xfId="0" applyFont="1" applyFill="1" applyBorder="1" applyAlignment="1">
      <alignment horizontal="center" vertical="center"/>
    </xf>
    <xf numFmtId="0" fontId="20" fillId="16" borderId="102" xfId="0" applyFont="1" applyFill="1" applyBorder="1" applyAlignment="1">
      <alignment horizontal="center" vertical="center"/>
    </xf>
    <xf numFmtId="0" fontId="20" fillId="16" borderId="104" xfId="0" applyFont="1" applyFill="1" applyBorder="1" applyAlignment="1">
      <alignment horizontal="center" vertical="center"/>
    </xf>
    <xf numFmtId="0" fontId="20" fillId="16" borderId="103" xfId="0" applyFont="1" applyFill="1" applyBorder="1" applyAlignment="1">
      <alignment horizontal="center" vertical="center"/>
    </xf>
    <xf numFmtId="0" fontId="21" fillId="16" borderId="65" xfId="0" applyFont="1" applyFill="1" applyBorder="1" applyAlignment="1">
      <alignment horizontal="center" vertical="center" wrapText="1"/>
    </xf>
    <xf numFmtId="0" fontId="21" fillId="16" borderId="466" xfId="0" applyFont="1" applyFill="1" applyBorder="1" applyAlignment="1">
      <alignment horizontal="center" vertical="center" wrapText="1"/>
    </xf>
    <xf numFmtId="0" fontId="34" fillId="16" borderId="96" xfId="0" applyFont="1" applyFill="1" applyBorder="1" applyAlignment="1">
      <alignment horizontal="center" vertical="center"/>
    </xf>
    <xf numFmtId="0" fontId="34" fillId="16" borderId="70" xfId="0" applyFont="1" applyFill="1" applyBorder="1" applyAlignment="1">
      <alignment horizontal="center" vertical="center"/>
    </xf>
    <xf numFmtId="0" fontId="34" fillId="16" borderId="65" xfId="0" applyFont="1" applyFill="1" applyBorder="1" applyAlignment="1">
      <alignment horizontal="center" vertical="center"/>
    </xf>
    <xf numFmtId="0" fontId="34" fillId="16" borderId="125" xfId="0" applyFont="1" applyFill="1" applyBorder="1" applyAlignment="1">
      <alignment horizontal="center" vertical="center"/>
    </xf>
    <xf numFmtId="0" fontId="34" fillId="16" borderId="76" xfId="0" applyFont="1" applyFill="1" applyBorder="1" applyAlignment="1">
      <alignment horizontal="center" vertical="center"/>
    </xf>
    <xf numFmtId="0" fontId="34" fillId="16" borderId="66" xfId="0" applyFont="1" applyFill="1" applyBorder="1" applyAlignment="1">
      <alignment horizontal="center" vertical="center"/>
    </xf>
    <xf numFmtId="0" fontId="20" fillId="16" borderId="65" xfId="0" applyFont="1" applyFill="1" applyBorder="1" applyAlignment="1">
      <alignment horizontal="center" vertical="center"/>
    </xf>
    <xf numFmtId="0" fontId="20" fillId="16" borderId="66" xfId="0" applyFont="1" applyFill="1" applyBorder="1" applyAlignment="1">
      <alignment horizontal="center" vertical="center"/>
    </xf>
    <xf numFmtId="0" fontId="20" fillId="16" borderId="68" xfId="0" applyFont="1" applyFill="1" applyBorder="1" applyAlignment="1">
      <alignment horizontal="center" vertical="center" wrapText="1"/>
    </xf>
    <xf numFmtId="0" fontId="20" fillId="16" borderId="74" xfId="0" applyFont="1" applyFill="1" applyBorder="1" applyAlignment="1">
      <alignment horizontal="center" vertical="center" wrapText="1"/>
    </xf>
    <xf numFmtId="0" fontId="20" fillId="16" borderId="93" xfId="0" applyFont="1" applyFill="1" applyBorder="1" applyAlignment="1">
      <alignment horizontal="center" vertical="center" wrapText="1"/>
    </xf>
    <xf numFmtId="0" fontId="20" fillId="16" borderId="140" xfId="0" applyFont="1" applyFill="1" applyBorder="1" applyAlignment="1">
      <alignment horizontal="center" vertical="center" wrapText="1"/>
    </xf>
    <xf numFmtId="0" fontId="35" fillId="16" borderId="106" xfId="0" applyFont="1" applyFill="1" applyBorder="1" applyAlignment="1">
      <alignment horizontal="center"/>
    </xf>
    <xf numFmtId="0" fontId="35" fillId="16" borderId="75" xfId="0" applyFont="1" applyFill="1" applyBorder="1" applyAlignment="1">
      <alignment horizontal="center"/>
    </xf>
    <xf numFmtId="0" fontId="35" fillId="16" borderId="112" xfId="0" applyFont="1" applyFill="1" applyBorder="1" applyAlignment="1">
      <alignment horizontal="center"/>
    </xf>
    <xf numFmtId="0" fontId="35" fillId="16" borderId="118" xfId="0" applyFont="1" applyFill="1" applyBorder="1" applyAlignment="1">
      <alignment horizontal="center"/>
    </xf>
    <xf numFmtId="0" fontId="35" fillId="16" borderId="0" xfId="0" applyFont="1" applyFill="1" applyAlignment="1">
      <alignment horizontal="center"/>
    </xf>
    <xf numFmtId="0" fontId="35" fillId="16" borderId="61" xfId="0" applyFont="1" applyFill="1" applyBorder="1" applyAlignment="1">
      <alignment horizontal="center"/>
    </xf>
    <xf numFmtId="0" fontId="35" fillId="16" borderId="63" xfId="0" applyFont="1" applyFill="1" applyBorder="1" applyAlignment="1">
      <alignment horizontal="center"/>
    </xf>
    <xf numFmtId="0" fontId="35" fillId="16" borderId="139" xfId="0" applyFont="1" applyFill="1" applyBorder="1" applyAlignment="1">
      <alignment horizontal="center"/>
    </xf>
    <xf numFmtId="0" fontId="35" fillId="16" borderId="113" xfId="0" applyFont="1" applyFill="1" applyBorder="1" applyAlignment="1">
      <alignment horizontal="center"/>
    </xf>
    <xf numFmtId="0" fontId="20" fillId="16" borderId="107" xfId="0" applyFont="1" applyFill="1" applyBorder="1" applyAlignment="1">
      <alignment horizontal="center" vertical="center"/>
    </xf>
    <xf numFmtId="0" fontId="20" fillId="16" borderId="511" xfId="0" applyFont="1" applyFill="1" applyBorder="1" applyAlignment="1">
      <alignment horizontal="center" vertical="center"/>
    </xf>
    <xf numFmtId="0" fontId="20" fillId="16" borderId="91" xfId="0" applyFont="1" applyFill="1" applyBorder="1" applyAlignment="1">
      <alignment horizontal="center" vertical="center"/>
    </xf>
    <xf numFmtId="0" fontId="20" fillId="16" borderId="107" xfId="0" applyFont="1" applyFill="1" applyBorder="1" applyAlignment="1">
      <alignment horizontal="center" vertical="center" wrapText="1"/>
    </xf>
    <xf numFmtId="0" fontId="20" fillId="16" borderId="511" xfId="0" applyFont="1" applyFill="1" applyBorder="1" applyAlignment="1">
      <alignment horizontal="center" vertical="center" wrapText="1"/>
    </xf>
    <xf numFmtId="0" fontId="20" fillId="16" borderId="91" xfId="0" applyFont="1" applyFill="1" applyBorder="1" applyAlignment="1">
      <alignment horizontal="center" vertical="center" wrapText="1"/>
    </xf>
    <xf numFmtId="0" fontId="22" fillId="16" borderId="90" xfId="0" applyFont="1" applyFill="1" applyBorder="1" applyAlignment="1">
      <alignment horizontal="center" vertical="center"/>
    </xf>
    <xf numFmtId="0" fontId="22" fillId="16" borderId="78" xfId="0" applyFont="1" applyFill="1" applyBorder="1" applyAlignment="1">
      <alignment horizontal="center" vertical="center"/>
    </xf>
    <xf numFmtId="0" fontId="22" fillId="16" borderId="91" xfId="0" applyFont="1" applyFill="1" applyBorder="1" applyAlignment="1">
      <alignment horizontal="center" vertical="center"/>
    </xf>
    <xf numFmtId="0" fontId="22" fillId="16" borderId="95" xfId="0" applyFont="1" applyFill="1" applyBorder="1" applyAlignment="1">
      <alignment horizontal="center" vertical="center"/>
    </xf>
    <xf numFmtId="0" fontId="22" fillId="16" borderId="92" xfId="0" applyFont="1" applyFill="1" applyBorder="1" applyAlignment="1">
      <alignment horizontal="center" vertical="center"/>
    </xf>
    <xf numFmtId="0" fontId="19" fillId="16" borderId="68" xfId="0" applyFont="1" applyFill="1" applyBorder="1" applyAlignment="1">
      <alignment horizontal="center" vertical="center"/>
    </xf>
    <xf numFmtId="0" fontId="19" fillId="16" borderId="69" xfId="0" applyFont="1" applyFill="1" applyBorder="1" applyAlignment="1">
      <alignment horizontal="center" vertical="center"/>
    </xf>
    <xf numFmtId="0" fontId="19" fillId="16" borderId="93" xfId="0" applyFont="1" applyFill="1" applyBorder="1" applyAlignment="1">
      <alignment horizontal="center" vertical="center"/>
    </xf>
    <xf numFmtId="0" fontId="20" fillId="16" borderId="65" xfId="0" applyFont="1" applyFill="1" applyBorder="1" applyAlignment="1">
      <alignment horizontal="center" vertical="center" wrapText="1"/>
    </xf>
    <xf numFmtId="0" fontId="20" fillId="16" borderId="75" xfId="0" applyFont="1" applyFill="1" applyBorder="1" applyAlignment="1">
      <alignment horizontal="center" vertical="center" wrapText="1"/>
    </xf>
    <xf numFmtId="0" fontId="20" fillId="16" borderId="111" xfId="0" applyFont="1" applyFill="1" applyBorder="1" applyAlignment="1">
      <alignment horizontal="center" vertical="center" wrapText="1"/>
    </xf>
    <xf numFmtId="0" fontId="20" fillId="16" borderId="104" xfId="0" applyFont="1" applyFill="1" applyBorder="1" applyAlignment="1">
      <alignment horizontal="center" vertical="center" wrapText="1"/>
    </xf>
    <xf numFmtId="0" fontId="20" fillId="16" borderId="141" xfId="0" applyFont="1" applyFill="1" applyBorder="1" applyAlignment="1">
      <alignment horizontal="center" vertical="center" wrapText="1"/>
    </xf>
    <xf numFmtId="0" fontId="0" fillId="11" borderId="97" xfId="0" applyFill="1" applyBorder="1" applyAlignment="1">
      <alignment horizontal="center"/>
    </xf>
    <xf numFmtId="0" fontId="0" fillId="11" borderId="108" xfId="0" applyFill="1" applyBorder="1" applyAlignment="1">
      <alignment horizontal="center"/>
    </xf>
    <xf numFmtId="0" fontId="0" fillId="11" borderId="89" xfId="0" applyFill="1" applyBorder="1" applyAlignment="1">
      <alignment horizontal="center"/>
    </xf>
    <xf numFmtId="0" fontId="66" fillId="11" borderId="529" xfId="0" applyFont="1" applyFill="1" applyBorder="1" applyAlignment="1">
      <alignment horizontal="center"/>
    </xf>
    <xf numFmtId="0" fontId="66" fillId="11" borderId="114" xfId="0" applyFont="1" applyFill="1" applyBorder="1" applyAlignment="1">
      <alignment horizontal="center"/>
    </xf>
    <xf numFmtId="0" fontId="66" fillId="11" borderId="531" xfId="0" applyFont="1" applyFill="1" applyBorder="1" applyAlignment="1">
      <alignment horizontal="center"/>
    </xf>
    <xf numFmtId="0" fontId="66" fillId="11" borderId="532" xfId="0" applyFont="1" applyFill="1" applyBorder="1" applyAlignment="1">
      <alignment horizontal="center"/>
    </xf>
    <xf numFmtId="0" fontId="19" fillId="16" borderId="63" xfId="0" applyFont="1" applyFill="1" applyBorder="1" applyAlignment="1">
      <alignment horizontal="center"/>
    </xf>
    <xf numFmtId="0" fontId="19" fillId="16" borderId="139" xfId="0" applyFont="1" applyFill="1" applyBorder="1" applyAlignment="1">
      <alignment horizontal="center"/>
    </xf>
    <xf numFmtId="0" fontId="19" fillId="16" borderId="113" xfId="0" applyFont="1" applyFill="1" applyBorder="1" applyAlignment="1">
      <alignment horizontal="center"/>
    </xf>
    <xf numFmtId="167" fontId="0" fillId="11" borderId="49" xfId="1" applyNumberFormat="1" applyFont="1" applyFill="1" applyBorder="1" applyAlignment="1">
      <alignment horizontal="center"/>
    </xf>
    <xf numFmtId="167" fontId="0" fillId="11" borderId="0" xfId="1" applyNumberFormat="1" applyFont="1" applyFill="1" applyBorder="1" applyAlignment="1">
      <alignment horizontal="center"/>
    </xf>
    <xf numFmtId="167" fontId="0" fillId="11" borderId="10" xfId="1" applyNumberFormat="1" applyFont="1" applyFill="1" applyBorder="1" applyAlignment="1">
      <alignment horizontal="center"/>
    </xf>
    <xf numFmtId="0" fontId="20" fillId="16" borderId="98" xfId="0" applyFont="1" applyFill="1" applyBorder="1" applyAlignment="1">
      <alignment horizontal="center"/>
    </xf>
    <xf numFmtId="0" fontId="20" fillId="16" borderId="13" xfId="0" applyFont="1" applyFill="1" applyBorder="1" applyAlignment="1">
      <alignment horizontal="center"/>
    </xf>
    <xf numFmtId="0" fontId="20" fillId="16" borderId="99" xfId="0" applyFont="1" applyFill="1" applyBorder="1" applyAlignment="1">
      <alignment horizontal="center"/>
    </xf>
    <xf numFmtId="167" fontId="33" fillId="16" borderId="105" xfId="27" applyNumberFormat="1" applyFont="1" applyFill="1" applyBorder="1" applyAlignment="1">
      <alignment horizontal="center"/>
    </xf>
    <xf numFmtId="167" fontId="33" fillId="16" borderId="13" xfId="27" applyNumberFormat="1" applyFont="1" applyFill="1" applyBorder="1" applyAlignment="1">
      <alignment horizontal="center"/>
    </xf>
    <xf numFmtId="167" fontId="33" fillId="16" borderId="86" xfId="27" applyNumberFormat="1" applyFont="1" applyFill="1" applyBorder="1" applyAlignment="1">
      <alignment horizontal="center"/>
    </xf>
    <xf numFmtId="0" fontId="66" fillId="11" borderId="526" xfId="0" applyFont="1" applyFill="1" applyBorder="1" applyAlignment="1">
      <alignment horizontal="center"/>
    </xf>
    <xf numFmtId="0" fontId="66" fillId="11" borderId="527" xfId="0" applyFont="1" applyFill="1" applyBorder="1" applyAlignment="1">
      <alignment horizontal="center"/>
    </xf>
    <xf numFmtId="0" fontId="66" fillId="11" borderId="526" xfId="0" applyFont="1" applyFill="1" applyBorder="1" applyAlignment="1">
      <alignment horizontal="center" vertical="center"/>
    </xf>
    <xf numFmtId="0" fontId="66" fillId="11" borderId="527" xfId="0" applyFont="1" applyFill="1" applyBorder="1" applyAlignment="1">
      <alignment horizontal="center" vertical="center"/>
    </xf>
    <xf numFmtId="0" fontId="66" fillId="11" borderId="529" xfId="0" applyFont="1" applyFill="1" applyBorder="1" applyAlignment="1">
      <alignment horizontal="center" vertical="center"/>
    </xf>
    <xf numFmtId="0" fontId="66" fillId="11" borderId="114" xfId="0" applyFont="1" applyFill="1" applyBorder="1" applyAlignment="1">
      <alignment horizontal="center" vertical="center"/>
    </xf>
    <xf numFmtId="0" fontId="19" fillId="16" borderId="63" xfId="0" applyFont="1" applyFill="1" applyBorder="1" applyAlignment="1">
      <alignment horizontal="center" vertical="center"/>
    </xf>
    <xf numFmtId="0" fontId="19" fillId="16" borderId="139" xfId="0" applyFont="1" applyFill="1" applyBorder="1" applyAlignment="1">
      <alignment horizontal="center" vertical="center"/>
    </xf>
    <xf numFmtId="0" fontId="19" fillId="16" borderId="113" xfId="0" applyFont="1" applyFill="1" applyBorder="1" applyAlignment="1">
      <alignment horizontal="center" vertical="center"/>
    </xf>
    <xf numFmtId="0" fontId="98" fillId="0" borderId="484" xfId="11" applyFont="1" applyBorder="1" applyAlignment="1">
      <alignment horizontal="left" vertical="center" wrapText="1"/>
    </xf>
    <xf numFmtId="0" fontId="94" fillId="0" borderId="484" xfId="4" applyFont="1" applyBorder="1" applyAlignment="1">
      <alignment vertical="center" wrapText="1"/>
    </xf>
    <xf numFmtId="0" fontId="48" fillId="16" borderId="218" xfId="4" applyFont="1" applyFill="1" applyBorder="1" applyAlignment="1">
      <alignment horizontal="center" vertical="top" wrapText="1"/>
    </xf>
    <xf numFmtId="0" fontId="48" fillId="16" borderId="54" xfId="4" applyFont="1" applyFill="1" applyBorder="1" applyAlignment="1">
      <alignment horizontal="center" vertical="top" wrapText="1"/>
    </xf>
    <xf numFmtId="0" fontId="48" fillId="16" borderId="55" xfId="4" applyFont="1" applyFill="1" applyBorder="1" applyAlignment="1">
      <alignment horizontal="center" vertical="top" wrapText="1"/>
    </xf>
    <xf numFmtId="0" fontId="98" fillId="0" borderId="346" xfId="4" applyFont="1" applyBorder="1" applyAlignment="1">
      <alignment horizontal="center" vertical="center"/>
    </xf>
    <xf numFmtId="0" fontId="98" fillId="0" borderId="347" xfId="4" applyFont="1" applyBorder="1" applyAlignment="1">
      <alignment horizontal="center" vertical="center"/>
    </xf>
    <xf numFmtId="0" fontId="99" fillId="2" borderId="347" xfId="4" applyFont="1" applyFill="1" applyBorder="1" applyAlignment="1">
      <alignment horizontal="center" vertical="center"/>
    </xf>
    <xf numFmtId="0" fontId="99" fillId="0" borderId="347" xfId="4" applyFont="1" applyBorder="1" applyAlignment="1">
      <alignment horizontal="center" vertical="center"/>
    </xf>
    <xf numFmtId="2" fontId="99" fillId="2" borderId="347" xfId="4" applyNumberFormat="1" applyFont="1" applyFill="1" applyBorder="1" applyAlignment="1">
      <alignment horizontal="center" vertical="center"/>
    </xf>
    <xf numFmtId="0" fontId="99" fillId="2" borderId="348" xfId="4" applyFont="1" applyFill="1" applyBorder="1" applyAlignment="1">
      <alignment horizontal="center" vertical="center"/>
    </xf>
    <xf numFmtId="0" fontId="99" fillId="2" borderId="349" xfId="4" applyFont="1" applyFill="1" applyBorder="1" applyAlignment="1">
      <alignment horizontal="center" vertical="center"/>
    </xf>
    <xf numFmtId="0" fontId="99" fillId="2" borderId="350" xfId="4" applyFont="1" applyFill="1" applyBorder="1" applyAlignment="1">
      <alignment horizontal="center" vertical="center"/>
    </xf>
    <xf numFmtId="0" fontId="15" fillId="0" borderId="346" xfId="4" applyFont="1" applyBorder="1" applyAlignment="1">
      <alignment horizontal="center" vertical="center" wrapText="1"/>
    </xf>
    <xf numFmtId="0" fontId="94" fillId="0" borderId="347" xfId="4" applyFont="1" applyBorder="1" applyAlignment="1">
      <alignment horizontal="center" vertical="center"/>
    </xf>
    <xf numFmtId="0" fontId="166" fillId="13" borderId="348" xfId="4" applyFont="1" applyFill="1" applyBorder="1" applyAlignment="1" applyProtection="1">
      <alignment horizontal="center" vertical="center"/>
      <protection locked="0"/>
    </xf>
    <xf numFmtId="0" fontId="166" fillId="13" borderId="349" xfId="4" applyFont="1" applyFill="1" applyBorder="1" applyAlignment="1" applyProtection="1">
      <alignment horizontal="center" vertical="center"/>
      <protection locked="0"/>
    </xf>
    <xf numFmtId="0" fontId="166" fillId="13" borderId="350" xfId="4" applyFont="1" applyFill="1" applyBorder="1" applyAlignment="1" applyProtection="1">
      <alignment horizontal="center" vertical="center"/>
      <protection locked="0"/>
    </xf>
    <xf numFmtId="0" fontId="15" fillId="0" borderId="351" xfId="4" applyFont="1" applyBorder="1" applyAlignment="1">
      <alignment horizontal="center" vertical="center" wrapText="1"/>
    </xf>
    <xf numFmtId="0" fontId="15" fillId="0" borderId="349" xfId="4" applyFont="1" applyBorder="1" applyAlignment="1">
      <alignment horizontal="center" vertical="center" wrapText="1"/>
    </xf>
    <xf numFmtId="0" fontId="166" fillId="0" borderId="349" xfId="4" applyFont="1" applyBorder="1" applyAlignment="1" applyProtection="1">
      <alignment horizontal="center" vertical="center" wrapText="1"/>
      <protection locked="0"/>
    </xf>
    <xf numFmtId="0" fontId="166" fillId="0" borderId="350" xfId="4" applyFont="1" applyBorder="1" applyAlignment="1" applyProtection="1">
      <alignment horizontal="center" vertical="center" wrapText="1"/>
      <protection locked="0"/>
    </xf>
    <xf numFmtId="0" fontId="94" fillId="0" borderId="484" xfId="11" applyFont="1" applyBorder="1" applyAlignment="1" applyProtection="1">
      <alignment horizontal="center" vertical="center"/>
      <protection locked="0"/>
    </xf>
    <xf numFmtId="0" fontId="94" fillId="0" borderId="520" xfId="11" applyFont="1" applyBorder="1" applyAlignment="1" applyProtection="1">
      <alignment horizontal="center" vertical="center"/>
      <protection locked="0"/>
    </xf>
    <xf numFmtId="0" fontId="94" fillId="0" borderId="521" xfId="11" applyFont="1" applyBorder="1" applyAlignment="1" applyProtection="1">
      <alignment horizontal="center" vertical="center"/>
      <protection locked="0"/>
    </xf>
    <xf numFmtId="0" fontId="98" fillId="13" borderId="484" xfId="4" applyFont="1" applyFill="1" applyBorder="1" applyAlignment="1">
      <alignment horizontal="left" vertical="center" wrapText="1"/>
    </xf>
    <xf numFmtId="0" fontId="94" fillId="0" borderId="477" xfId="4" applyFont="1" applyBorder="1" applyAlignment="1">
      <alignment horizontal="center" vertical="center"/>
    </xf>
    <xf numFmtId="0" fontId="94" fillId="0" borderId="476" xfId="4" applyFont="1" applyBorder="1" applyAlignment="1">
      <alignment horizontal="center" vertical="center"/>
    </xf>
    <xf numFmtId="0" fontId="94" fillId="0" borderId="72" xfId="4" applyFont="1" applyBorder="1" applyAlignment="1">
      <alignment horizontal="center" vertical="center"/>
    </xf>
    <xf numFmtId="0" fontId="95" fillId="14" borderId="218" xfId="4" applyFont="1" applyFill="1" applyBorder="1" applyAlignment="1">
      <alignment horizontal="center" vertical="center" wrapText="1"/>
    </xf>
    <xf numFmtId="0" fontId="95" fillId="14" borderId="54" xfId="4" applyFont="1" applyFill="1" applyBorder="1" applyAlignment="1">
      <alignment horizontal="center" vertical="center" wrapText="1"/>
    </xf>
    <xf numFmtId="0" fontId="95" fillId="14" borderId="55" xfId="4" applyFont="1" applyFill="1" applyBorder="1" applyAlignment="1">
      <alignment horizontal="center" vertical="center" wrapText="1"/>
    </xf>
    <xf numFmtId="0" fontId="96" fillId="11" borderId="370" xfId="4" applyFont="1" applyFill="1" applyBorder="1" applyAlignment="1">
      <alignment horizontal="center" vertical="center" wrapText="1"/>
    </xf>
    <xf numFmtId="0" fontId="96" fillId="11" borderId="1" xfId="4" applyFont="1" applyFill="1" applyBorder="1" applyAlignment="1">
      <alignment horizontal="center" vertical="center" wrapText="1"/>
    </xf>
    <xf numFmtId="0" fontId="96" fillId="11" borderId="7" xfId="4" applyFont="1" applyFill="1" applyBorder="1" applyAlignment="1">
      <alignment horizontal="center" vertical="center" wrapText="1"/>
    </xf>
    <xf numFmtId="15" fontId="96" fillId="11" borderId="6" xfId="4" applyNumberFormat="1" applyFont="1" applyFill="1" applyBorder="1" applyAlignment="1" applyProtection="1">
      <alignment horizontal="center" vertical="center" wrapText="1"/>
      <protection locked="0"/>
    </xf>
    <xf numFmtId="15" fontId="96" fillId="11" borderId="1" xfId="4" applyNumberFormat="1" applyFont="1" applyFill="1" applyBorder="1" applyAlignment="1" applyProtection="1">
      <alignment horizontal="center" vertical="center" wrapText="1"/>
      <protection locked="0"/>
    </xf>
    <xf numFmtId="15" fontId="96" fillId="11" borderId="7" xfId="4" applyNumberFormat="1" applyFont="1" applyFill="1" applyBorder="1" applyAlignment="1" applyProtection="1">
      <alignment horizontal="center" vertical="center" wrapText="1"/>
      <protection locked="0"/>
    </xf>
    <xf numFmtId="0" fontId="94" fillId="11" borderId="60" xfId="4" applyFont="1" applyFill="1" applyBorder="1"/>
    <xf numFmtId="0" fontId="94" fillId="0" borderId="0" xfId="4" applyFont="1"/>
    <xf numFmtId="0" fontId="94" fillId="0" borderId="59" xfId="4" applyFont="1" applyBorder="1"/>
    <xf numFmtId="0" fontId="96" fillId="11" borderId="478" xfId="4" applyFont="1" applyFill="1" applyBorder="1" applyAlignment="1">
      <alignment horizontal="center" vertical="center" wrapText="1"/>
    </xf>
    <xf numFmtId="0" fontId="94" fillId="0" borderId="484" xfId="4" applyFont="1" applyBorder="1" applyAlignment="1">
      <alignment horizontal="center" wrapText="1"/>
    </xf>
    <xf numFmtId="0" fontId="94" fillId="0" borderId="477" xfId="4" applyFont="1" applyBorder="1" applyAlignment="1" applyProtection="1">
      <alignment horizontal="center" vertical="center"/>
      <protection locked="0"/>
    </xf>
    <xf numFmtId="0" fontId="94" fillId="0" borderId="475" xfId="4" applyFont="1" applyBorder="1" applyAlignment="1" applyProtection="1">
      <alignment horizontal="center" vertical="center"/>
      <protection locked="0"/>
    </xf>
    <xf numFmtId="0" fontId="94" fillId="0" borderId="476" xfId="4" applyFont="1" applyBorder="1" applyAlignment="1" applyProtection="1">
      <alignment horizontal="center" vertical="center"/>
      <protection locked="0"/>
    </xf>
    <xf numFmtId="0" fontId="96" fillId="11" borderId="484" xfId="4" applyFont="1" applyFill="1" applyBorder="1" applyAlignment="1">
      <alignment horizontal="center" vertical="center" wrapText="1"/>
    </xf>
    <xf numFmtId="0" fontId="96" fillId="11" borderId="476" xfId="4" applyFont="1" applyFill="1" applyBorder="1" applyAlignment="1">
      <alignment horizontal="center" vertical="center" wrapText="1"/>
    </xf>
    <xf numFmtId="0" fontId="94" fillId="0" borderId="477" xfId="4" applyFont="1" applyBorder="1" applyAlignment="1">
      <alignment horizontal="center" vertical="center" wrapText="1"/>
    </xf>
    <xf numFmtId="0" fontId="94" fillId="0" borderId="475" xfId="4" applyFont="1" applyBorder="1" applyAlignment="1">
      <alignment horizontal="center" vertical="center" wrapText="1"/>
    </xf>
    <xf numFmtId="0" fontId="94" fillId="0" borderId="476" xfId="4" applyFont="1" applyBorder="1" applyAlignment="1">
      <alignment horizontal="center" vertical="center" wrapText="1"/>
    </xf>
    <xf numFmtId="0" fontId="96" fillId="11" borderId="477" xfId="4" applyFont="1" applyFill="1" applyBorder="1" applyAlignment="1">
      <alignment horizontal="center" vertical="center" wrapText="1"/>
    </xf>
    <xf numFmtId="182" fontId="94" fillId="0" borderId="477" xfId="4" applyNumberFormat="1" applyFont="1" applyBorder="1" applyAlignment="1" applyProtection="1">
      <alignment horizontal="center" vertical="center"/>
      <protection locked="0"/>
    </xf>
    <xf numFmtId="182" fontId="94" fillId="0" borderId="475" xfId="4" applyNumberFormat="1" applyFont="1" applyBorder="1" applyAlignment="1" applyProtection="1">
      <alignment horizontal="center" vertical="center"/>
      <protection locked="0"/>
    </xf>
    <xf numFmtId="182" fontId="94" fillId="0" borderId="342" xfId="4" applyNumberFormat="1" applyFont="1" applyBorder="1" applyAlignment="1" applyProtection="1">
      <alignment horizontal="center" vertical="center"/>
      <protection locked="0"/>
    </xf>
    <xf numFmtId="0" fontId="96" fillId="0" borderId="6" xfId="4" applyFont="1" applyBorder="1" applyAlignment="1" applyProtection="1">
      <alignment horizontal="center" vertical="center"/>
      <protection locked="0"/>
    </xf>
    <xf numFmtId="0" fontId="96" fillId="0" borderId="1" xfId="4" applyFont="1" applyBorder="1" applyAlignment="1" applyProtection="1">
      <alignment horizontal="center" vertical="center"/>
      <protection locked="0"/>
    </xf>
    <xf numFmtId="0" fontId="96" fillId="0" borderId="2" xfId="4" applyFont="1" applyBorder="1" applyAlignment="1" applyProtection="1">
      <alignment horizontal="center" vertical="center"/>
      <protection locked="0"/>
    </xf>
    <xf numFmtId="0" fontId="96" fillId="11" borderId="6" xfId="4" applyFont="1" applyFill="1" applyBorder="1" applyAlignment="1">
      <alignment horizontal="center" vertical="center"/>
    </xf>
    <xf numFmtId="0" fontId="96" fillId="11" borderId="1" xfId="4" applyFont="1" applyFill="1" applyBorder="1" applyAlignment="1">
      <alignment horizontal="center" vertical="center"/>
    </xf>
    <xf numFmtId="0" fontId="96" fillId="11" borderId="7" xfId="4" applyFont="1" applyFill="1" applyBorder="1" applyAlignment="1">
      <alignment horizontal="center" vertical="center"/>
    </xf>
    <xf numFmtId="0" fontId="96" fillId="11" borderId="60" xfId="4" applyFont="1" applyFill="1" applyBorder="1" applyAlignment="1">
      <alignment horizontal="center" vertical="center"/>
    </xf>
    <xf numFmtId="0" fontId="14" fillId="0" borderId="0" xfId="4"/>
    <xf numFmtId="0" fontId="14" fillId="0" borderId="59" xfId="4" applyBorder="1"/>
    <xf numFmtId="0" fontId="94" fillId="0" borderId="386" xfId="4" applyFont="1" applyBorder="1" applyAlignment="1" applyProtection="1">
      <alignment horizontal="left" vertical="center" wrapText="1"/>
      <protection locked="0"/>
    </xf>
    <xf numFmtId="0" fontId="94" fillId="0" borderId="376" xfId="4" applyFont="1" applyBorder="1" applyAlignment="1" applyProtection="1">
      <alignment horizontal="left" vertical="center" wrapText="1"/>
      <protection locked="0"/>
    </xf>
    <xf numFmtId="0" fontId="94" fillId="0" borderId="12" xfId="4" applyFont="1" applyBorder="1" applyAlignment="1" applyProtection="1">
      <alignment horizontal="left" vertical="center" wrapText="1"/>
      <protection locked="0"/>
    </xf>
    <xf numFmtId="0" fontId="94" fillId="0" borderId="376" xfId="4" applyFont="1" applyBorder="1" applyAlignment="1" applyProtection="1">
      <alignment horizontal="center" vertical="center" wrapText="1"/>
      <protection locked="0"/>
    </xf>
    <xf numFmtId="0" fontId="94" fillId="0" borderId="12" xfId="4" applyFont="1" applyBorder="1" applyAlignment="1" applyProtection="1">
      <alignment horizontal="center" vertical="center" wrapText="1"/>
      <protection locked="0"/>
    </xf>
    <xf numFmtId="0" fontId="96" fillId="11" borderId="386" xfId="4" applyFont="1" applyFill="1" applyBorder="1" applyAlignment="1" applyProtection="1">
      <alignment horizontal="center" vertical="center" wrapText="1"/>
      <protection locked="0"/>
    </xf>
    <xf numFmtId="0" fontId="96" fillId="11" borderId="376" xfId="4" applyFont="1" applyFill="1" applyBorder="1" applyAlignment="1" applyProtection="1">
      <alignment horizontal="center" vertical="center" wrapText="1"/>
      <protection locked="0"/>
    </xf>
    <xf numFmtId="0" fontId="96" fillId="11" borderId="12" xfId="4" applyFont="1" applyFill="1" applyBorder="1" applyAlignment="1" applyProtection="1">
      <alignment horizontal="center" vertical="center" wrapText="1"/>
      <protection locked="0"/>
    </xf>
    <xf numFmtId="0" fontId="94" fillId="0" borderId="3" xfId="11" applyFont="1" applyBorder="1" applyAlignment="1" applyProtection="1">
      <alignment horizontal="center" vertical="center"/>
      <protection locked="0"/>
    </xf>
    <xf numFmtId="10" fontId="68" fillId="0" borderId="386" xfId="5" applyNumberFormat="1" applyFont="1" applyBorder="1" applyAlignment="1" applyProtection="1">
      <alignment horizontal="center" vertical="center"/>
    </xf>
    <xf numFmtId="10" fontId="68" fillId="0" borderId="376" xfId="5" applyNumberFormat="1" applyFont="1" applyBorder="1" applyAlignment="1" applyProtection="1">
      <alignment horizontal="center" vertical="center"/>
    </xf>
    <xf numFmtId="10" fontId="68" fillId="0" borderId="378" xfId="5" applyNumberFormat="1" applyFont="1" applyBorder="1" applyAlignment="1" applyProtection="1">
      <alignment horizontal="center" vertical="center"/>
    </xf>
    <xf numFmtId="0" fontId="10" fillId="11" borderId="484" xfId="4" applyFont="1" applyFill="1" applyBorder="1" applyAlignment="1">
      <alignment horizontal="center" vertical="center"/>
    </xf>
    <xf numFmtId="0" fontId="37" fillId="15" borderId="484" xfId="4" applyFont="1" applyFill="1" applyBorder="1" applyAlignment="1">
      <alignment horizontal="center" vertical="center" wrapText="1"/>
    </xf>
    <xf numFmtId="0" fontId="20" fillId="15" borderId="484" xfId="4" applyFont="1" applyFill="1" applyBorder="1" applyAlignment="1">
      <alignment horizontal="center" vertical="center" wrapText="1"/>
    </xf>
    <xf numFmtId="0" fontId="20" fillId="15" borderId="479" xfId="4" applyFont="1" applyFill="1" applyBorder="1" applyAlignment="1">
      <alignment horizontal="center" vertical="center" wrapText="1"/>
    </xf>
    <xf numFmtId="0" fontId="94" fillId="11" borderId="343" xfId="4" applyFont="1" applyFill="1" applyBorder="1"/>
    <xf numFmtId="0" fontId="94" fillId="0" borderId="344" xfId="4" applyFont="1" applyBorder="1"/>
    <xf numFmtId="0" fontId="94" fillId="0" borderId="345" xfId="4" applyFont="1" applyBorder="1"/>
    <xf numFmtId="0" fontId="17" fillId="16" borderId="218" xfId="4" applyFont="1" applyFill="1" applyBorder="1" applyAlignment="1">
      <alignment horizontal="center" vertical="center" wrapText="1"/>
    </xf>
    <xf numFmtId="0" fontId="17" fillId="16" borderId="54" xfId="4" applyFont="1" applyFill="1" applyBorder="1" applyAlignment="1">
      <alignment horizontal="center" vertical="center" wrapText="1"/>
    </xf>
    <xf numFmtId="0" fontId="17" fillId="16" borderId="55" xfId="4" applyFont="1" applyFill="1" applyBorder="1" applyAlignment="1">
      <alignment horizontal="center" vertical="center" wrapText="1"/>
    </xf>
    <xf numFmtId="0" fontId="94" fillId="0" borderId="341" xfId="4" applyFont="1" applyBorder="1" applyAlignment="1">
      <alignment horizontal="center" vertical="center"/>
    </xf>
    <xf numFmtId="0" fontId="98" fillId="2" borderId="477" xfId="4" applyFont="1" applyFill="1" applyBorder="1" applyAlignment="1">
      <alignment horizontal="center" vertical="center" wrapText="1"/>
    </xf>
    <xf numFmtId="0" fontId="98" fillId="2" borderId="475" xfId="4" applyFont="1" applyFill="1" applyBorder="1" applyAlignment="1">
      <alignment horizontal="center" vertical="center" wrapText="1"/>
    </xf>
    <xf numFmtId="0" fontId="98" fillId="2" borderId="476" xfId="4" applyFont="1" applyFill="1" applyBorder="1" applyAlignment="1">
      <alignment horizontal="center" vertical="center" wrapText="1"/>
    </xf>
    <xf numFmtId="0" fontId="98" fillId="2" borderId="342" xfId="4" applyFont="1" applyFill="1" applyBorder="1" applyAlignment="1">
      <alignment horizontal="center" vertical="center" wrapText="1"/>
    </xf>
    <xf numFmtId="0" fontId="6" fillId="17" borderId="478" xfId="11" applyFont="1" applyFill="1" applyBorder="1" applyAlignment="1">
      <alignment horizontal="center" vertical="center"/>
    </xf>
    <xf numFmtId="0" fontId="73" fillId="14" borderId="484" xfId="4" applyFont="1" applyFill="1" applyBorder="1" applyAlignment="1">
      <alignment horizontal="center" vertical="center"/>
    </xf>
    <xf numFmtId="0" fontId="156" fillId="17" borderId="484" xfId="11" applyFont="1" applyFill="1" applyBorder="1" applyAlignment="1">
      <alignment horizontal="center" vertical="center"/>
    </xf>
    <xf numFmtId="0" fontId="32" fillId="61" borderId="558" xfId="0" applyFont="1" applyFill="1" applyBorder="1" applyAlignment="1">
      <alignment horizontal="left" vertical="center"/>
    </xf>
    <xf numFmtId="0" fontId="155" fillId="0" borderId="559" xfId="0" applyFont="1" applyBorder="1"/>
    <xf numFmtId="0" fontId="32" fillId="0" borderId="558" xfId="0" applyFont="1" applyBorder="1" applyAlignment="1">
      <alignment horizontal="left" vertical="center"/>
    </xf>
    <xf numFmtId="0" fontId="199" fillId="60" borderId="551" xfId="0" applyFont="1" applyFill="1" applyBorder="1" applyAlignment="1">
      <alignment horizontal="center" vertical="center"/>
    </xf>
    <xf numFmtId="0" fontId="155" fillId="0" borderId="557" xfId="0" applyFont="1" applyBorder="1"/>
    <xf numFmtId="0" fontId="155" fillId="0" borderId="563" xfId="0" applyFont="1" applyBorder="1"/>
    <xf numFmtId="0" fontId="26" fillId="16" borderId="524" xfId="0" applyFont="1" applyFill="1" applyBorder="1" applyAlignment="1">
      <alignment horizontal="center" vertical="center"/>
    </xf>
    <xf numFmtId="0" fontId="26" fillId="16" borderId="523" xfId="0" applyFont="1" applyFill="1" applyBorder="1" applyAlignment="1">
      <alignment horizontal="center" vertical="center"/>
    </xf>
    <xf numFmtId="0" fontId="198" fillId="59" borderId="0" xfId="0" applyFont="1" applyFill="1" applyAlignment="1">
      <alignment horizontal="center" vertical="center"/>
    </xf>
    <xf numFmtId="0" fontId="155" fillId="0" borderId="0" xfId="0" applyFont="1"/>
    <xf numFmtId="0" fontId="155" fillId="0" borderId="546" xfId="0" applyFont="1" applyBorder="1"/>
    <xf numFmtId="0" fontId="155" fillId="0" borderId="547" xfId="0" applyFont="1" applyBorder="1"/>
    <xf numFmtId="0" fontId="155" fillId="0" borderId="548" xfId="0" applyFont="1" applyBorder="1"/>
    <xf numFmtId="0" fontId="32" fillId="0" borderId="566" xfId="0" applyFont="1" applyBorder="1" applyAlignment="1">
      <alignment horizontal="left" vertical="center"/>
    </xf>
    <xf numFmtId="0" fontId="155" fillId="0" borderId="567" xfId="0" applyFont="1" applyBorder="1"/>
    <xf numFmtId="0" fontId="199" fillId="59" borderId="549" xfId="0" applyFont="1" applyFill="1" applyBorder="1" applyAlignment="1">
      <alignment horizontal="center" vertical="center"/>
    </xf>
    <xf numFmtId="0" fontId="155" fillId="0" borderId="550" xfId="0" applyFont="1" applyBorder="1"/>
    <xf numFmtId="0" fontId="32" fillId="0" borderId="552" xfId="0" applyFont="1" applyBorder="1" applyAlignment="1">
      <alignment horizontal="left" vertical="center"/>
    </xf>
    <xf numFmtId="0" fontId="155" fillId="0" borderId="553" xfId="0" applyFont="1" applyBorder="1"/>
    <xf numFmtId="0" fontId="199" fillId="60" borderId="557" xfId="0" applyFont="1" applyFill="1" applyBorder="1" applyAlignment="1">
      <alignment horizontal="center" vertical="center"/>
    </xf>
    <xf numFmtId="168" fontId="151" fillId="0" borderId="0" xfId="0" applyNumberFormat="1" applyFont="1" applyAlignment="1">
      <alignment horizontal="left" vertical="top"/>
    </xf>
    <xf numFmtId="0" fontId="151" fillId="0" borderId="0" xfId="0" applyFont="1" applyAlignment="1">
      <alignment horizontal="left" vertical="top"/>
    </xf>
    <xf numFmtId="0" fontId="148" fillId="15" borderId="401" xfId="0" quotePrefix="1" applyFont="1" applyFill="1" applyBorder="1" applyAlignment="1">
      <alignment horizontal="center" vertical="center"/>
    </xf>
    <xf numFmtId="0" fontId="148" fillId="15" borderId="486" xfId="0" quotePrefix="1" applyFont="1" applyFill="1" applyBorder="1" applyAlignment="1">
      <alignment horizontal="center" vertical="center"/>
    </xf>
    <xf numFmtId="0" fontId="148" fillId="15" borderId="402" xfId="0" quotePrefix="1" applyFont="1" applyFill="1" applyBorder="1" applyAlignment="1">
      <alignment horizontal="center" vertical="center"/>
    </xf>
    <xf numFmtId="0" fontId="148" fillId="19" borderId="370" xfId="0" applyFont="1" applyFill="1" applyBorder="1" applyAlignment="1">
      <alignment horizontal="center" vertical="center"/>
    </xf>
    <xf numFmtId="0" fontId="148" fillId="19" borderId="1" xfId="0" applyFont="1" applyFill="1" applyBorder="1" applyAlignment="1">
      <alignment horizontal="center" vertical="center"/>
    </xf>
    <xf numFmtId="0" fontId="148" fillId="19" borderId="2" xfId="0" applyFont="1" applyFill="1" applyBorder="1" applyAlignment="1">
      <alignment horizontal="center" vertical="center"/>
    </xf>
    <xf numFmtId="0" fontId="148" fillId="19" borderId="5" xfId="0" applyFont="1" applyFill="1" applyBorder="1" applyAlignment="1">
      <alignment horizontal="center" vertical="center"/>
    </xf>
    <xf numFmtId="0" fontId="148" fillId="19" borderId="371" xfId="0" applyFont="1" applyFill="1" applyBorder="1" applyAlignment="1">
      <alignment horizontal="center" vertical="center"/>
    </xf>
    <xf numFmtId="0" fontId="148" fillId="19" borderId="372" xfId="0" applyFont="1" applyFill="1" applyBorder="1" applyAlignment="1">
      <alignment horizontal="center" vertical="center"/>
    </xf>
    <xf numFmtId="0" fontId="148" fillId="19" borderId="5" xfId="0" quotePrefix="1" applyFont="1" applyFill="1" applyBorder="1" applyAlignment="1">
      <alignment horizontal="center" vertical="center"/>
    </xf>
    <xf numFmtId="0" fontId="148" fillId="19" borderId="371" xfId="0" quotePrefix="1" applyFont="1" applyFill="1" applyBorder="1" applyAlignment="1">
      <alignment horizontal="center" vertical="center"/>
    </xf>
    <xf numFmtId="0" fontId="148" fillId="19" borderId="372" xfId="0" quotePrefix="1" applyFont="1" applyFill="1" applyBorder="1" applyAlignment="1">
      <alignment horizontal="center" vertical="center"/>
    </xf>
    <xf numFmtId="0" fontId="148" fillId="14" borderId="401" xfId="0" quotePrefix="1" applyFont="1" applyFill="1" applyBorder="1" applyAlignment="1">
      <alignment horizontal="center" vertical="center" wrapText="1"/>
    </xf>
    <xf numFmtId="0" fontId="148" fillId="14" borderId="384" xfId="0" quotePrefix="1" applyFont="1" applyFill="1" applyBorder="1" applyAlignment="1">
      <alignment horizontal="center" vertical="center" wrapText="1"/>
    </xf>
    <xf numFmtId="0" fontId="138" fillId="0" borderId="475" xfId="0" applyFont="1" applyBorder="1" applyAlignment="1">
      <alignment horizontal="left" vertical="top"/>
    </xf>
    <xf numFmtId="0" fontId="151" fillId="0" borderId="475" xfId="0" applyFont="1" applyBorder="1" applyAlignment="1">
      <alignment horizontal="center" vertical="top"/>
    </xf>
    <xf numFmtId="0" fontId="151" fillId="0" borderId="139" xfId="0" applyFont="1" applyBorder="1" applyAlignment="1">
      <alignment horizontal="center" vertical="top"/>
    </xf>
    <xf numFmtId="0" fontId="148" fillId="14" borderId="373" xfId="0" quotePrefix="1" applyFont="1" applyFill="1" applyBorder="1" applyAlignment="1">
      <alignment horizontal="center" vertical="center" wrapText="1"/>
    </xf>
    <xf numFmtId="0" fontId="148" fillId="14" borderId="380" xfId="0" quotePrefix="1" applyFont="1" applyFill="1" applyBorder="1" applyAlignment="1">
      <alignment horizontal="center" vertical="center" wrapText="1"/>
    </xf>
    <xf numFmtId="0" fontId="148" fillId="14" borderId="485" xfId="0" quotePrefix="1" applyFont="1" applyFill="1" applyBorder="1" applyAlignment="1">
      <alignment horizontal="center" vertical="center" wrapText="1"/>
    </xf>
    <xf numFmtId="0" fontId="148" fillId="14" borderId="385" xfId="0" quotePrefix="1" applyFont="1" applyFill="1" applyBorder="1" applyAlignment="1">
      <alignment horizontal="center" vertical="center" wrapText="1"/>
    </xf>
    <xf numFmtId="0" fontId="148" fillId="19" borderId="6" xfId="0" applyFont="1" applyFill="1" applyBorder="1" applyAlignment="1">
      <alignment horizontal="center" vertical="center"/>
    </xf>
    <xf numFmtId="0" fontId="38" fillId="16" borderId="71" xfId="0" applyFont="1" applyFill="1" applyBorder="1" applyAlignment="1">
      <alignment horizontal="center" vertical="center" wrapText="1"/>
    </xf>
    <xf numFmtId="0" fontId="38" fillId="16" borderId="63" xfId="0" applyFont="1" applyFill="1" applyBorder="1" applyAlignment="1">
      <alignment horizontal="center" vertical="center" wrapText="1"/>
    </xf>
    <xf numFmtId="37" fontId="31" fillId="2" borderId="72" xfId="1" applyNumberFormat="1" applyFont="1" applyFill="1" applyBorder="1" applyAlignment="1" applyProtection="1">
      <alignment horizontal="center" vertical="center"/>
      <protection locked="0"/>
    </xf>
    <xf numFmtId="37" fontId="31" fillId="2" borderId="73" xfId="1" applyNumberFormat="1" applyFont="1" applyFill="1" applyBorder="1" applyAlignment="1" applyProtection="1">
      <alignment horizontal="center" vertical="center"/>
      <protection locked="0"/>
    </xf>
    <xf numFmtId="37" fontId="31" fillId="2" borderId="139" xfId="1" applyNumberFormat="1" applyFont="1" applyFill="1" applyBorder="1" applyAlignment="1" applyProtection="1">
      <alignment horizontal="center" vertical="center"/>
      <protection locked="0"/>
    </xf>
    <xf numFmtId="37" fontId="31" fillId="2" borderId="64" xfId="1" applyNumberFormat="1" applyFont="1" applyFill="1" applyBorder="1" applyAlignment="1" applyProtection="1">
      <alignment horizontal="center" vertical="center"/>
      <protection locked="0"/>
    </xf>
    <xf numFmtId="0" fontId="28" fillId="16" borderId="60" xfId="0" applyFont="1" applyFill="1" applyBorder="1" applyAlignment="1">
      <alignment horizontal="center" vertical="center"/>
    </xf>
    <xf numFmtId="0" fontId="28" fillId="16" borderId="0" xfId="0" applyFont="1" applyFill="1" applyAlignment="1">
      <alignment horizontal="center" vertical="center"/>
    </xf>
    <xf numFmtId="0" fontId="0" fillId="0" borderId="484" xfId="0" applyBorder="1" applyAlignment="1">
      <alignment vertical="center"/>
    </xf>
    <xf numFmtId="0" fontId="0" fillId="0" borderId="479" xfId="0" applyBorder="1" applyAlignment="1">
      <alignment vertical="center"/>
    </xf>
    <xf numFmtId="0" fontId="0" fillId="20" borderId="3" xfId="0" applyFill="1" applyBorder="1" applyAlignment="1">
      <alignment vertical="center"/>
    </xf>
    <xf numFmtId="0" fontId="0" fillId="20" borderId="4" xfId="0" applyFill="1" applyBorder="1" applyAlignment="1">
      <alignment vertical="center"/>
    </xf>
    <xf numFmtId="0" fontId="6" fillId="0" borderId="218" xfId="0" applyFont="1" applyBorder="1" applyAlignment="1">
      <alignment horizontal="center" vertical="center" wrapText="1"/>
    </xf>
    <xf numFmtId="0" fontId="6" fillId="0" borderId="60" xfId="0" applyFont="1" applyBorder="1" applyAlignment="1">
      <alignment horizontal="center" vertical="center" wrapText="1"/>
    </xf>
    <xf numFmtId="0" fontId="6" fillId="0" borderId="55" xfId="0" applyFont="1" applyBorder="1" applyAlignment="1">
      <alignment horizontal="center" vertical="center" wrapText="1"/>
    </xf>
    <xf numFmtId="0" fontId="6" fillId="0" borderId="343" xfId="0" applyFont="1" applyBorder="1" applyAlignment="1">
      <alignment horizontal="center" vertical="center" wrapText="1"/>
    </xf>
    <xf numFmtId="0" fontId="6" fillId="0" borderId="345" xfId="0" applyFont="1" applyBorder="1" applyAlignment="1">
      <alignment horizontal="center" vertical="center" wrapText="1"/>
    </xf>
    <xf numFmtId="0" fontId="0" fillId="0" borderId="371" xfId="0" applyBorder="1" applyAlignment="1">
      <alignment vertical="center"/>
    </xf>
    <xf numFmtId="0" fontId="0" fillId="0" borderId="372" xfId="0" applyBorder="1" applyAlignment="1">
      <alignment vertical="center"/>
    </xf>
    <xf numFmtId="0" fontId="28" fillId="14" borderId="0" xfId="0" applyFont="1" applyFill="1" applyAlignment="1">
      <alignment horizontal="center" vertical="center"/>
    </xf>
    <xf numFmtId="0" fontId="29" fillId="16" borderId="71" xfId="0" applyFont="1" applyFill="1" applyBorder="1" applyAlignment="1">
      <alignment horizontal="center" vertical="center" wrapText="1"/>
    </xf>
    <xf numFmtId="0" fontId="29" fillId="16" borderId="72" xfId="0" applyFont="1" applyFill="1" applyBorder="1" applyAlignment="1">
      <alignment horizontal="center" vertical="center" wrapText="1"/>
    </xf>
    <xf numFmtId="0" fontId="29" fillId="16" borderId="106" xfId="0" applyFont="1" applyFill="1" applyBorder="1" applyAlignment="1">
      <alignment horizontal="center" vertical="center" wrapText="1"/>
    </xf>
    <xf numFmtId="0" fontId="29" fillId="16" borderId="76" xfId="0" applyFont="1" applyFill="1" applyBorder="1" applyAlignment="1">
      <alignment horizontal="center" vertical="center" wrapText="1"/>
    </xf>
    <xf numFmtId="10" fontId="39" fillId="2" borderId="9" xfId="2" applyNumberFormat="1" applyFont="1" applyFill="1" applyBorder="1" applyAlignment="1">
      <alignment horizontal="center" vertical="center"/>
    </xf>
    <xf numFmtId="10" fontId="39" fillId="2" borderId="128" xfId="2" applyNumberFormat="1" applyFont="1" applyFill="1" applyBorder="1" applyAlignment="1">
      <alignment horizontal="center" vertical="center"/>
    </xf>
    <xf numFmtId="39" fontId="31" fillId="2" borderId="81" xfId="1" applyNumberFormat="1" applyFont="1" applyFill="1" applyBorder="1" applyAlignment="1" applyProtection="1">
      <alignment horizontal="center" vertical="center"/>
    </xf>
    <xf numFmtId="39" fontId="31" fillId="2" borderId="9" xfId="1" applyNumberFormat="1" applyFont="1" applyFill="1" applyBorder="1" applyAlignment="1" applyProtection="1">
      <alignment horizontal="center" vertical="center"/>
    </xf>
    <xf numFmtId="39" fontId="30" fillId="2" borderId="127" xfId="0" applyNumberFormat="1" applyFont="1" applyFill="1" applyBorder="1" applyAlignment="1">
      <alignment horizontal="center" vertical="center"/>
    </xf>
    <xf numFmtId="39" fontId="30" fillId="2" borderId="128" xfId="0" applyNumberFormat="1" applyFont="1" applyFill="1" applyBorder="1" applyAlignment="1">
      <alignment horizontal="center" vertical="center"/>
    </xf>
    <xf numFmtId="37" fontId="31" fillId="2" borderId="81" xfId="1" applyNumberFormat="1" applyFont="1" applyFill="1" applyBorder="1" applyAlignment="1" applyProtection="1">
      <alignment horizontal="center" vertical="center"/>
    </xf>
    <xf numFmtId="37" fontId="31" fillId="2" borderId="9" xfId="1" applyNumberFormat="1" applyFont="1" applyFill="1" applyBorder="1" applyAlignment="1" applyProtection="1">
      <alignment horizontal="center" vertical="center"/>
    </xf>
    <xf numFmtId="38" fontId="30" fillId="2" borderId="127" xfId="0" applyNumberFormat="1" applyFont="1" applyFill="1" applyBorder="1" applyAlignment="1">
      <alignment horizontal="center" vertical="center"/>
    </xf>
    <xf numFmtId="38" fontId="30" fillId="2" borderId="128" xfId="0" applyNumberFormat="1" applyFont="1" applyFill="1" applyBorder="1" applyAlignment="1">
      <alignment horizontal="center" vertical="center"/>
    </xf>
    <xf numFmtId="0" fontId="21" fillId="16" borderId="118" xfId="0" applyFont="1" applyFill="1" applyBorder="1" applyAlignment="1">
      <alignment horizontal="center" vertical="center" wrapText="1"/>
    </xf>
    <xf numFmtId="0" fontId="6" fillId="0" borderId="413" xfId="0" applyFont="1" applyBorder="1" applyAlignment="1">
      <alignment horizontal="center" vertical="center"/>
    </xf>
    <xf numFmtId="0" fontId="6" fillId="0" borderId="414" xfId="0" applyFont="1" applyBorder="1" applyAlignment="1">
      <alignment horizontal="center" vertical="center"/>
    </xf>
    <xf numFmtId="0" fontId="6" fillId="0" borderId="415" xfId="0" applyFont="1" applyBorder="1" applyAlignment="1">
      <alignment horizontal="center" vertical="center"/>
    </xf>
    <xf numFmtId="0" fontId="6" fillId="0" borderId="416" xfId="0" applyFont="1" applyBorder="1" applyAlignment="1">
      <alignment horizontal="center" vertical="center"/>
    </xf>
    <xf numFmtId="0" fontId="6" fillId="0" borderId="417" xfId="0" applyFont="1" applyBorder="1" applyAlignment="1">
      <alignment horizontal="center" vertical="center"/>
    </xf>
    <xf numFmtId="0" fontId="6" fillId="0" borderId="418" xfId="0" applyFont="1" applyBorder="1" applyAlignment="1">
      <alignment horizontal="center" vertical="center"/>
    </xf>
    <xf numFmtId="0" fontId="6" fillId="0" borderId="419" xfId="0" applyFont="1" applyBorder="1" applyAlignment="1">
      <alignment horizontal="center" vertical="center"/>
    </xf>
    <xf numFmtId="0" fontId="6" fillId="0" borderId="420" xfId="0" applyFont="1" applyBorder="1" applyAlignment="1">
      <alignment horizontal="center" vertical="center"/>
    </xf>
    <xf numFmtId="39" fontId="31" fillId="0" borderId="88" xfId="1" applyNumberFormat="1" applyFont="1" applyFill="1" applyBorder="1" applyAlignment="1" applyProtection="1">
      <alignment horizontal="center" vertical="center"/>
      <protection locked="0"/>
    </xf>
    <xf numFmtId="39" fontId="31" fillId="0" borderId="62" xfId="1" applyNumberFormat="1" applyFont="1" applyFill="1" applyBorder="1" applyAlignment="1" applyProtection="1">
      <alignment horizontal="center" vertical="center"/>
      <protection locked="0"/>
    </xf>
    <xf numFmtId="0" fontId="28" fillId="14" borderId="118" xfId="0" applyFont="1" applyFill="1" applyBorder="1" applyAlignment="1">
      <alignment horizontal="center" vertical="center"/>
    </xf>
    <xf numFmtId="39" fontId="30" fillId="0" borderId="127" xfId="0" applyNumberFormat="1" applyFont="1" applyBorder="1" applyAlignment="1">
      <alignment horizontal="center" vertical="center"/>
    </xf>
    <xf numFmtId="39" fontId="30" fillId="0" borderId="128" xfId="0" applyNumberFormat="1" applyFont="1" applyBorder="1" applyAlignment="1">
      <alignment horizontal="center" vertical="center"/>
    </xf>
    <xf numFmtId="39" fontId="31" fillId="0" borderId="81" xfId="1" applyNumberFormat="1" applyFont="1" applyFill="1" applyBorder="1" applyAlignment="1" applyProtection="1">
      <alignment horizontal="center" vertical="center"/>
    </xf>
    <xf numFmtId="39" fontId="31" fillId="0" borderId="9" xfId="1" applyNumberFormat="1" applyFont="1" applyFill="1" applyBorder="1" applyAlignment="1" applyProtection="1">
      <alignment horizontal="center" vertical="center"/>
    </xf>
    <xf numFmtId="9" fontId="31" fillId="0" borderId="81" xfId="2" applyFont="1" applyFill="1" applyBorder="1" applyAlignment="1" applyProtection="1">
      <alignment horizontal="center" vertical="center"/>
      <protection locked="0"/>
    </xf>
    <xf numFmtId="9" fontId="31" fillId="0" borderId="9" xfId="2" applyFont="1" applyFill="1" applyBorder="1" applyAlignment="1" applyProtection="1">
      <alignment horizontal="center" vertical="center"/>
      <protection locked="0"/>
    </xf>
    <xf numFmtId="166" fontId="31" fillId="2" borderId="127" xfId="2" applyNumberFormat="1" applyFont="1" applyFill="1" applyBorder="1" applyAlignment="1" applyProtection="1">
      <alignment horizontal="center" vertical="center"/>
    </xf>
    <xf numFmtId="166" fontId="31" fillId="2" borderId="128" xfId="2" applyNumberFormat="1" applyFont="1" applyFill="1" applyBorder="1" applyAlignment="1" applyProtection="1">
      <alignment horizontal="center" vertical="center"/>
    </xf>
    <xf numFmtId="9" fontId="31" fillId="0" borderId="88" xfId="2" applyFont="1" applyFill="1" applyBorder="1" applyAlignment="1" applyProtection="1">
      <alignment horizontal="center" vertical="center"/>
      <protection locked="0"/>
    </xf>
    <xf numFmtId="9" fontId="31" fillId="0" borderId="62" xfId="2" applyFont="1" applyFill="1" applyBorder="1" applyAlignment="1" applyProtection="1">
      <alignment horizontal="center" vertical="center"/>
      <protection locked="0"/>
    </xf>
    <xf numFmtId="0" fontId="21" fillId="16" borderId="71" xfId="0" applyFont="1" applyFill="1" applyBorder="1" applyAlignment="1">
      <alignment horizontal="center" vertical="center" wrapText="1"/>
    </xf>
    <xf numFmtId="0" fontId="21" fillId="16" borderId="102" xfId="0" applyFont="1" applyFill="1" applyBorder="1" applyAlignment="1">
      <alignment horizontal="center" vertical="center" wrapText="1"/>
    </xf>
    <xf numFmtId="167" fontId="39" fillId="2" borderId="62" xfId="0" applyNumberFormat="1" applyFont="1" applyFill="1" applyBorder="1" applyAlignment="1">
      <alignment horizontal="center" vertical="center"/>
    </xf>
    <xf numFmtId="167" fontId="39" fillId="2" borderId="9" xfId="0" applyNumberFormat="1" applyFont="1" applyFill="1" applyBorder="1" applyAlignment="1">
      <alignment horizontal="center" vertical="center"/>
    </xf>
    <xf numFmtId="39" fontId="31" fillId="0" borderId="56" xfId="1" applyNumberFormat="1" applyFont="1" applyFill="1" applyBorder="1" applyAlignment="1" applyProtection="1">
      <alignment horizontal="center" vertical="center"/>
      <protection locked="0"/>
    </xf>
    <xf numFmtId="39" fontId="31" fillId="0" borderId="81" xfId="1" applyNumberFormat="1" applyFont="1" applyFill="1" applyBorder="1" applyAlignment="1" applyProtection="1">
      <alignment horizontal="center" vertical="center"/>
      <protection locked="0"/>
    </xf>
    <xf numFmtId="39" fontId="31" fillId="0" borderId="30" xfId="1" applyNumberFormat="1" applyFont="1" applyFill="1" applyBorder="1" applyAlignment="1" applyProtection="1">
      <alignment horizontal="center" vertical="center"/>
      <protection locked="0"/>
    </xf>
    <xf numFmtId="39" fontId="31" fillId="2" borderId="88" xfId="1" applyNumberFormat="1" applyFont="1" applyFill="1" applyBorder="1" applyAlignment="1" applyProtection="1">
      <alignment horizontal="center" vertical="center"/>
    </xf>
    <xf numFmtId="39" fontId="31" fillId="2" borderId="62" xfId="1" applyNumberFormat="1" applyFont="1" applyFill="1" applyBorder="1" applyAlignment="1" applyProtection="1">
      <alignment horizontal="center" vertical="center"/>
    </xf>
    <xf numFmtId="37" fontId="31" fillId="2" borderId="88" xfId="1" applyNumberFormat="1" applyFont="1" applyFill="1" applyBorder="1" applyAlignment="1" applyProtection="1">
      <alignment horizontal="center" vertical="center"/>
    </xf>
    <xf numFmtId="37" fontId="31" fillId="2" borderId="62" xfId="1" applyNumberFormat="1" applyFont="1" applyFill="1" applyBorder="1" applyAlignment="1" applyProtection="1">
      <alignment horizontal="center" vertical="center"/>
    </xf>
    <xf numFmtId="39" fontId="30" fillId="0" borderId="129" xfId="0" applyNumberFormat="1" applyFont="1" applyBorder="1" applyAlignment="1">
      <alignment horizontal="center" vertical="center"/>
    </xf>
    <xf numFmtId="39" fontId="31" fillId="2" borderId="56" xfId="1" applyNumberFormat="1" applyFont="1" applyFill="1" applyBorder="1" applyAlignment="1" applyProtection="1">
      <alignment horizontal="center" vertical="center"/>
    </xf>
    <xf numFmtId="39" fontId="49" fillId="2" borderId="81" xfId="1" applyNumberFormat="1" applyFont="1" applyFill="1" applyBorder="1" applyAlignment="1" applyProtection="1">
      <alignment horizontal="center" vertical="center"/>
    </xf>
    <xf numFmtId="39" fontId="49" fillId="2" borderId="9" xfId="1" applyNumberFormat="1" applyFont="1" applyFill="1" applyBorder="1" applyAlignment="1" applyProtection="1">
      <alignment horizontal="center" vertical="center"/>
    </xf>
    <xf numFmtId="39" fontId="31" fillId="0" borderId="9" xfId="1" applyNumberFormat="1" applyFont="1" applyFill="1" applyBorder="1" applyAlignment="1" applyProtection="1">
      <alignment horizontal="center" vertical="center"/>
      <protection locked="0"/>
    </xf>
    <xf numFmtId="17" fontId="13" fillId="4" borderId="15" xfId="0" applyNumberFormat="1" applyFont="1" applyFill="1" applyBorder="1" applyAlignment="1">
      <alignment horizontal="center"/>
    </xf>
    <xf numFmtId="17" fontId="13" fillId="4" borderId="16" xfId="0" applyNumberFormat="1" applyFont="1" applyFill="1" applyBorder="1" applyAlignment="1">
      <alignment horizontal="center"/>
    </xf>
    <xf numFmtId="17" fontId="13" fillId="4" borderId="17" xfId="0" applyNumberFormat="1" applyFont="1" applyFill="1" applyBorder="1" applyAlignment="1">
      <alignment horizontal="center"/>
    </xf>
    <xf numFmtId="0" fontId="8" fillId="8" borderId="477" xfId="0" applyFont="1" applyFill="1" applyBorder="1" applyAlignment="1">
      <alignment horizontal="center"/>
    </xf>
    <xf numFmtId="0" fontId="8" fillId="8" borderId="475" xfId="0" applyFont="1" applyFill="1" applyBorder="1" applyAlignment="1">
      <alignment horizontal="center"/>
    </xf>
    <xf numFmtId="0" fontId="6" fillId="0" borderId="6" xfId="0" applyFont="1" applyBorder="1" applyAlignment="1">
      <alignment horizontal="center"/>
    </xf>
    <xf numFmtId="0" fontId="6" fillId="0" borderId="2" xfId="0" applyFont="1" applyBorder="1" applyAlignment="1">
      <alignment horizontal="center"/>
    </xf>
    <xf numFmtId="0" fontId="8" fillId="12" borderId="6" xfId="0" applyFont="1" applyFill="1" applyBorder="1" applyAlignment="1">
      <alignment horizontal="center"/>
    </xf>
    <xf numFmtId="0" fontId="8" fillId="12" borderId="1" xfId="0" applyFont="1" applyFill="1" applyBorder="1" applyAlignment="1">
      <alignment horizontal="center"/>
    </xf>
    <xf numFmtId="0" fontId="6" fillId="5" borderId="6" xfId="0" applyFont="1" applyFill="1" applyBorder="1" applyAlignment="1">
      <alignment horizontal="center"/>
    </xf>
    <xf numFmtId="0" fontId="6" fillId="5" borderId="1" xfId="0" applyFont="1" applyFill="1" applyBorder="1" applyAlignment="1">
      <alignment horizontal="center"/>
    </xf>
    <xf numFmtId="0" fontId="6" fillId="5" borderId="7" xfId="0" applyFont="1" applyFill="1" applyBorder="1" applyAlignment="1">
      <alignment horizontal="center"/>
    </xf>
    <xf numFmtId="0" fontId="6" fillId="6" borderId="6" xfId="0" applyFont="1" applyFill="1" applyBorder="1" applyAlignment="1">
      <alignment horizontal="center"/>
    </xf>
    <xf numFmtId="0" fontId="6" fillId="6" borderId="1" xfId="0" applyFont="1" applyFill="1" applyBorder="1" applyAlignment="1">
      <alignment horizontal="center"/>
    </xf>
    <xf numFmtId="0" fontId="8" fillId="7" borderId="6" xfId="0" applyFont="1" applyFill="1" applyBorder="1" applyAlignment="1">
      <alignment horizontal="center"/>
    </xf>
    <xf numFmtId="0" fontId="8" fillId="7" borderId="1" xfId="0" applyFont="1" applyFill="1" applyBorder="1" applyAlignment="1">
      <alignment horizontal="center"/>
    </xf>
    <xf numFmtId="0" fontId="53" fillId="16" borderId="118" xfId="0" applyFont="1" applyFill="1" applyBorder="1" applyAlignment="1">
      <alignment horizontal="center" vertical="center"/>
    </xf>
    <xf numFmtId="0" fontId="53" fillId="16" borderId="0" xfId="0" applyFont="1" applyFill="1" applyAlignment="1">
      <alignment horizontal="center" vertical="center"/>
    </xf>
    <xf numFmtId="0" fontId="47" fillId="0" borderId="477" xfId="0" applyFont="1" applyBorder="1" applyAlignment="1">
      <alignment horizontal="left" vertical="center" wrapText="1"/>
    </xf>
    <xf numFmtId="0" fontId="47" fillId="0" borderId="476" xfId="0" applyFont="1" applyBorder="1" applyAlignment="1">
      <alignment horizontal="left" vertical="center" wrapText="1"/>
    </xf>
    <xf numFmtId="0" fontId="45" fillId="14" borderId="477" xfId="0" quotePrefix="1" applyFont="1" applyFill="1" applyBorder="1" applyAlignment="1">
      <alignment horizontal="center" vertical="center" wrapText="1"/>
    </xf>
    <xf numFmtId="0" fontId="45" fillId="14" borderId="476" xfId="0" quotePrefix="1" applyFont="1" applyFill="1" applyBorder="1" applyAlignment="1">
      <alignment horizontal="center" vertical="center" wrapText="1"/>
    </xf>
    <xf numFmtId="0" fontId="45" fillId="19" borderId="118" xfId="0" applyFont="1" applyFill="1" applyBorder="1" applyAlignment="1">
      <alignment horizontal="center" vertical="center"/>
    </xf>
    <xf numFmtId="0" fontId="45" fillId="19" borderId="0" xfId="0" applyFont="1" applyFill="1" applyAlignment="1">
      <alignment horizontal="center" vertical="center"/>
    </xf>
    <xf numFmtId="38" fontId="94" fillId="0" borderId="296" xfId="0" applyNumberFormat="1" applyFont="1" applyBorder="1" applyAlignment="1">
      <alignment horizontal="center" vertical="center"/>
    </xf>
    <xf numFmtId="0" fontId="94" fillId="0" borderId="297" xfId="0" applyFont="1" applyBorder="1" applyAlignment="1">
      <alignment horizontal="center" vertical="center"/>
    </xf>
    <xf numFmtId="0" fontId="61" fillId="2" borderId="289" xfId="0" applyFont="1" applyFill="1" applyBorder="1" applyAlignment="1">
      <alignment horizontal="center" vertical="center"/>
    </xf>
    <xf numFmtId="0" fontId="81" fillId="36" borderId="289" xfId="0" applyFont="1" applyFill="1" applyBorder="1" applyAlignment="1">
      <alignment horizontal="center" vertical="center"/>
    </xf>
    <xf numFmtId="0" fontId="81" fillId="36" borderId="292" xfId="0" applyFont="1" applyFill="1" applyBorder="1" applyAlignment="1">
      <alignment horizontal="center" vertical="center"/>
    </xf>
    <xf numFmtId="0" fontId="153" fillId="0" borderId="515" xfId="0" applyFont="1" applyBorder="1" applyAlignment="1">
      <alignment horizontal="center" vertical="center"/>
    </xf>
    <xf numFmtId="0" fontId="26" fillId="16" borderId="83" xfId="0" applyFont="1" applyFill="1" applyBorder="1" applyAlignment="1">
      <alignment horizontal="center" vertical="center" wrapText="1"/>
    </xf>
    <xf numFmtId="0" fontId="26" fillId="16" borderId="325" xfId="0" applyFont="1" applyFill="1" applyBorder="1" applyAlignment="1">
      <alignment horizontal="center" vertical="center" wrapText="1"/>
    </xf>
    <xf numFmtId="0" fontId="40" fillId="0" borderId="517" xfId="0" applyFont="1" applyBorder="1" applyAlignment="1">
      <alignment horizontal="center" vertical="center"/>
    </xf>
    <xf numFmtId="0" fontId="40" fillId="0" borderId="476" xfId="0" applyFont="1" applyBorder="1" applyAlignment="1">
      <alignment horizontal="center" vertical="center"/>
    </xf>
    <xf numFmtId="0" fontId="20" fillId="16" borderId="66" xfId="0" applyFont="1" applyFill="1" applyBorder="1" applyAlignment="1">
      <alignment horizontal="center" vertical="center" wrapText="1"/>
    </xf>
    <xf numFmtId="0" fontId="20" fillId="16" borderId="126" xfId="0" applyFont="1" applyFill="1" applyBorder="1" applyAlignment="1">
      <alignment horizontal="center" vertical="center" wrapText="1"/>
    </xf>
    <xf numFmtId="0" fontId="40" fillId="0" borderId="515" xfId="0" applyFont="1" applyBorder="1" applyAlignment="1">
      <alignment horizontal="center" vertical="center"/>
    </xf>
    <xf numFmtId="0" fontId="59" fillId="0" borderId="63" xfId="0" applyFont="1" applyBorder="1" applyAlignment="1">
      <alignment horizontal="center" vertical="center"/>
    </xf>
    <xf numFmtId="0" fontId="59" fillId="0" borderId="139" xfId="0" applyFont="1" applyBorder="1" applyAlignment="1">
      <alignment horizontal="center" vertical="center"/>
    </xf>
    <xf numFmtId="0" fontId="20" fillId="16" borderId="125" xfId="0" applyFont="1" applyFill="1" applyBorder="1" applyAlignment="1">
      <alignment horizontal="center" vertical="center" wrapText="1"/>
    </xf>
    <xf numFmtId="0" fontId="59" fillId="0" borderId="477" xfId="0" applyFont="1" applyBorder="1" applyAlignment="1">
      <alignment horizontal="center" vertical="center"/>
    </xf>
    <xf numFmtId="0" fontId="59" fillId="0" borderId="475" xfId="0" applyFont="1" applyBorder="1" applyAlignment="1">
      <alignment horizontal="center" vertical="center"/>
    </xf>
    <xf numFmtId="0" fontId="36" fillId="0" borderId="471" xfId="0" applyFont="1" applyBorder="1" applyAlignment="1">
      <alignment horizontal="center" vertical="center"/>
    </xf>
    <xf numFmtId="0" fontId="155" fillId="0" borderId="472" xfId="0" applyFont="1" applyBorder="1"/>
    <xf numFmtId="0" fontId="40" fillId="0" borderId="516" xfId="0" applyFont="1" applyBorder="1" applyAlignment="1">
      <alignment horizontal="center" vertical="center"/>
    </xf>
    <xf numFmtId="0" fontId="152" fillId="16" borderId="66" xfId="0" applyFont="1" applyFill="1" applyBorder="1" applyAlignment="1">
      <alignment horizontal="center" vertical="center" wrapText="1"/>
    </xf>
    <xf numFmtId="0" fontId="28" fillId="16" borderId="50" xfId="0" applyFont="1" applyFill="1" applyBorder="1" applyAlignment="1">
      <alignment horizontal="center" vertical="center"/>
    </xf>
    <xf numFmtId="0" fontId="28" fillId="16" borderId="47" xfId="0" applyFont="1" applyFill="1" applyBorder="1" applyAlignment="1">
      <alignment horizontal="center" vertical="center"/>
    </xf>
    <xf numFmtId="0" fontId="28" fillId="16" borderId="457" xfId="0" applyFont="1" applyFill="1" applyBorder="1" applyAlignment="1">
      <alignment horizontal="center" vertical="center"/>
    </xf>
    <xf numFmtId="0" fontId="28" fillId="16" borderId="458" xfId="0" applyFont="1" applyFill="1" applyBorder="1" applyAlignment="1">
      <alignment horizontal="center" vertical="center"/>
    </xf>
    <xf numFmtId="0" fontId="34" fillId="16" borderId="87" xfId="0" applyFont="1" applyFill="1" applyBorder="1" applyAlignment="1">
      <alignment horizontal="center" vertical="center"/>
    </xf>
    <xf numFmtId="0" fontId="34" fillId="16" borderId="138" xfId="0" applyFont="1" applyFill="1" applyBorder="1" applyAlignment="1">
      <alignment horizontal="center" vertical="center"/>
    </xf>
    <xf numFmtId="1" fontId="40" fillId="0" borderId="515" xfId="0" applyNumberFormat="1" applyFont="1" applyBorder="1" applyAlignment="1">
      <alignment horizontal="center" vertical="center"/>
    </xf>
    <xf numFmtId="17" fontId="22" fillId="12" borderId="0" xfId="0" applyNumberFormat="1" applyFont="1" applyFill="1" applyAlignment="1">
      <alignment horizontal="center" vertical="center"/>
    </xf>
    <xf numFmtId="177" fontId="52" fillId="22" borderId="515" xfId="8" applyNumberFormat="1" applyFont="1" applyFill="1" applyBorder="1" applyAlignment="1">
      <alignment horizontal="center" vertical="center"/>
    </xf>
    <xf numFmtId="17" fontId="22" fillId="17" borderId="0" xfId="0" applyNumberFormat="1" applyFont="1" applyFill="1" applyAlignment="1">
      <alignment horizontal="center" vertical="center"/>
    </xf>
    <xf numFmtId="0" fontId="22" fillId="17" borderId="109" xfId="0" applyFont="1" applyFill="1" applyBorder="1" applyAlignment="1">
      <alignment horizontal="center" vertical="center"/>
    </xf>
    <xf numFmtId="0" fontId="22" fillId="17" borderId="0" xfId="0" applyFont="1" applyFill="1" applyAlignment="1">
      <alignment horizontal="center" vertical="center"/>
    </xf>
    <xf numFmtId="0" fontId="34" fillId="16" borderId="124" xfId="0" applyFont="1" applyFill="1" applyBorder="1" applyAlignment="1">
      <alignment horizontal="center" vertical="center"/>
    </xf>
    <xf numFmtId="177" fontId="52" fillId="22" borderId="517" xfId="8" applyNumberFormat="1" applyFont="1" applyFill="1" applyBorder="1" applyAlignment="1">
      <alignment horizontal="center" vertical="center"/>
    </xf>
    <xf numFmtId="177" fontId="52" fillId="22" borderId="518" xfId="8" applyNumberFormat="1" applyFont="1" applyFill="1" applyBorder="1" applyAlignment="1">
      <alignment horizontal="center" vertical="center"/>
    </xf>
    <xf numFmtId="0" fontId="28" fillId="16" borderId="123" xfId="0" applyFont="1" applyFill="1" applyBorder="1" applyAlignment="1">
      <alignment horizontal="center" vertical="center"/>
    </xf>
    <xf numFmtId="0" fontId="28" fillId="16" borderId="120" xfId="0" applyFont="1" applyFill="1" applyBorder="1" applyAlignment="1">
      <alignment horizontal="center" vertical="center"/>
    </xf>
    <xf numFmtId="0" fontId="20" fillId="16" borderId="85" xfId="0" applyFont="1" applyFill="1" applyBorder="1" applyAlignment="1">
      <alignment horizontal="center" vertical="center" wrapText="1"/>
    </xf>
    <xf numFmtId="0" fontId="20" fillId="16" borderId="84" xfId="0" applyFont="1" applyFill="1" applyBorder="1" applyAlignment="1">
      <alignment horizontal="center" vertical="center" wrapText="1"/>
    </xf>
    <xf numFmtId="0" fontId="34" fillId="16" borderId="102" xfId="0" applyFont="1" applyFill="1" applyBorder="1" applyAlignment="1">
      <alignment horizontal="center" vertical="center"/>
    </xf>
    <xf numFmtId="0" fontId="34" fillId="16" borderId="104" xfId="0" applyFont="1" applyFill="1" applyBorder="1" applyAlignment="1">
      <alignment horizontal="center" vertical="center"/>
    </xf>
    <xf numFmtId="0" fontId="73" fillId="26" borderId="344" xfId="0" applyFont="1" applyFill="1" applyBorder="1" applyAlignment="1">
      <alignment horizontal="center" vertical="center"/>
    </xf>
    <xf numFmtId="0" fontId="170" fillId="0" borderId="520" xfId="0" applyFont="1" applyBorder="1" applyAlignment="1">
      <alignment horizontal="center" vertical="center" wrapText="1" readingOrder="2"/>
    </xf>
    <xf numFmtId="0" fontId="170" fillId="52" borderId="524" xfId="0" applyFont="1" applyFill="1" applyBorder="1" applyAlignment="1">
      <alignment horizontal="right" vertical="center" wrapText="1" readingOrder="2"/>
    </xf>
    <xf numFmtId="0" fontId="170" fillId="52" borderId="522" xfId="0" applyFont="1" applyFill="1" applyBorder="1" applyAlignment="1">
      <alignment horizontal="right" vertical="center" wrapText="1" readingOrder="2"/>
    </xf>
    <xf numFmtId="0" fontId="170" fillId="52" borderId="523" xfId="0" applyFont="1" applyFill="1" applyBorder="1" applyAlignment="1">
      <alignment horizontal="right" vertical="center" wrapText="1" readingOrder="2"/>
    </xf>
    <xf numFmtId="0" fontId="170" fillId="52" borderId="520" xfId="0" applyFont="1" applyFill="1" applyBorder="1" applyAlignment="1">
      <alignment horizontal="center" vertical="center" wrapText="1" readingOrder="2"/>
    </xf>
    <xf numFmtId="0" fontId="170" fillId="52" borderId="520" xfId="0" applyFont="1" applyFill="1" applyBorder="1" applyAlignment="1">
      <alignment horizontal="right" vertical="center" wrapText="1" readingOrder="2"/>
    </xf>
    <xf numFmtId="0" fontId="181" fillId="0" borderId="351" xfId="0" applyFont="1" applyBorder="1" applyAlignment="1">
      <alignment horizontal="center" vertical="center"/>
    </xf>
    <xf numFmtId="0" fontId="181" fillId="0" borderId="349" xfId="0" applyFont="1" applyBorder="1" applyAlignment="1">
      <alignment horizontal="center" vertical="center"/>
    </xf>
    <xf numFmtId="0" fontId="181" fillId="0" borderId="350" xfId="0" applyFont="1" applyBorder="1" applyAlignment="1">
      <alignment horizontal="center" vertical="center"/>
    </xf>
    <xf numFmtId="0" fontId="65" fillId="53" borderId="351" xfId="0" applyFont="1" applyFill="1" applyBorder="1" applyAlignment="1">
      <alignment horizontal="center" vertical="center"/>
    </xf>
    <xf numFmtId="0" fontId="65" fillId="53" borderId="349" xfId="0" applyFont="1" applyFill="1" applyBorder="1" applyAlignment="1">
      <alignment horizontal="center" vertical="center"/>
    </xf>
    <xf numFmtId="0" fontId="65" fillId="53" borderId="350" xfId="0" applyFont="1" applyFill="1" applyBorder="1" applyAlignment="1">
      <alignment horizontal="center" vertical="center"/>
    </xf>
    <xf numFmtId="0" fontId="65" fillId="53" borderId="343" xfId="0" applyFont="1" applyFill="1" applyBorder="1" applyAlignment="1">
      <alignment horizontal="center" vertical="center"/>
    </xf>
    <xf numFmtId="0" fontId="65" fillId="53" borderId="344" xfId="0" applyFont="1" applyFill="1" applyBorder="1" applyAlignment="1">
      <alignment horizontal="center" vertical="center"/>
    </xf>
    <xf numFmtId="0" fontId="65" fillId="53" borderId="345" xfId="0" applyFont="1" applyFill="1" applyBorder="1" applyAlignment="1">
      <alignment horizontal="center" vertical="center"/>
    </xf>
    <xf numFmtId="10" fontId="173" fillId="55" borderId="524" xfId="0" applyNumberFormat="1" applyFont="1" applyFill="1" applyBorder="1" applyAlignment="1">
      <alignment horizontal="center" vertical="center" wrapText="1" readingOrder="1"/>
    </xf>
    <xf numFmtId="10" fontId="173" fillId="55" borderId="523" xfId="0" applyNumberFormat="1" applyFont="1" applyFill="1" applyBorder="1" applyAlignment="1">
      <alignment horizontal="center" vertical="center" wrapText="1" readingOrder="1"/>
    </xf>
    <xf numFmtId="0" fontId="172" fillId="54" borderId="11" xfId="0" applyFont="1" applyFill="1" applyBorder="1" applyAlignment="1">
      <alignment horizontal="center" vertical="center" wrapText="1" readingOrder="1"/>
    </xf>
    <xf numFmtId="0" fontId="65" fillId="53" borderId="384" xfId="0" applyFont="1" applyFill="1" applyBorder="1" applyAlignment="1">
      <alignment horizontal="center" vertical="center"/>
    </xf>
    <xf numFmtId="0" fontId="65" fillId="53" borderId="525" xfId="0" applyFont="1" applyFill="1" applyBorder="1" applyAlignment="1">
      <alignment horizontal="center" vertical="center"/>
    </xf>
    <xf numFmtId="0" fontId="65" fillId="53" borderId="403" xfId="0" applyFont="1" applyFill="1" applyBorder="1" applyAlignment="1">
      <alignment horizontal="center" vertical="center"/>
    </xf>
    <xf numFmtId="0" fontId="0" fillId="0" borderId="376" xfId="0" applyBorder="1" applyAlignment="1">
      <alignment horizontal="center" vertical="center"/>
    </xf>
    <xf numFmtId="0" fontId="65" fillId="53" borderId="346" xfId="0" applyFont="1" applyFill="1" applyBorder="1" applyAlignment="1">
      <alignment horizontal="center" vertical="center"/>
    </xf>
    <xf numFmtId="0" fontId="65" fillId="53" borderId="347" xfId="0" applyFont="1" applyFill="1" applyBorder="1" applyAlignment="1">
      <alignment horizontal="center" vertical="center"/>
    </xf>
    <xf numFmtId="0" fontId="65" fillId="53" borderId="404" xfId="0" applyFont="1" applyFill="1" applyBorder="1" applyAlignment="1">
      <alignment horizontal="center" vertical="center"/>
    </xf>
    <xf numFmtId="4" fontId="189" fillId="30" borderId="351" xfId="0" applyNumberFormat="1" applyFont="1" applyFill="1" applyBorder="1" applyAlignment="1">
      <alignment horizontal="center" vertical="center" readingOrder="2"/>
    </xf>
    <xf numFmtId="4" fontId="189" fillId="30" borderId="349" xfId="0" applyNumberFormat="1" applyFont="1" applyFill="1" applyBorder="1" applyAlignment="1">
      <alignment horizontal="center" vertical="center" readingOrder="2"/>
    </xf>
    <xf numFmtId="4" fontId="189" fillId="30" borderId="350" xfId="0" applyNumberFormat="1" applyFont="1" applyFill="1" applyBorder="1" applyAlignment="1">
      <alignment horizontal="center" vertical="center" readingOrder="2"/>
    </xf>
    <xf numFmtId="0" fontId="0" fillId="0" borderId="484" xfId="0" applyBorder="1"/>
    <xf numFmtId="0" fontId="2" fillId="5" borderId="484" xfId="0" applyFont="1" applyFill="1" applyBorder="1" applyAlignment="1">
      <alignment horizontal="center"/>
    </xf>
    <xf numFmtId="0" fontId="3" fillId="9" borderId="477" xfId="0" applyFont="1" applyFill="1" applyBorder="1" applyAlignment="1">
      <alignment horizontal="center" vertical="center"/>
    </xf>
    <xf numFmtId="0" fontId="3" fillId="9" borderId="475" xfId="0" applyFont="1" applyFill="1" applyBorder="1" applyAlignment="1">
      <alignment horizontal="center" vertical="center"/>
    </xf>
    <xf numFmtId="0" fontId="3" fillId="9" borderId="476" xfId="0" applyFont="1" applyFill="1" applyBorder="1" applyAlignment="1">
      <alignment horizontal="center" vertical="center"/>
    </xf>
    <xf numFmtId="0" fontId="0" fillId="0" borderId="484" xfId="0" applyBorder="1" applyAlignment="1">
      <alignment horizontal="left" vertical="center"/>
    </xf>
    <xf numFmtId="0" fontId="17" fillId="0" borderId="0" xfId="0" applyFont="1" applyAlignment="1">
      <alignment horizontal="center" vertical="center" wrapText="1"/>
    </xf>
    <xf numFmtId="43" fontId="17" fillId="0" borderId="0" xfId="0" applyNumberFormat="1" applyFont="1" applyAlignment="1">
      <alignment horizontal="center" vertical="center" wrapText="1"/>
    </xf>
    <xf numFmtId="4" fontId="17" fillId="0" borderId="0" xfId="0" applyNumberFormat="1" applyFont="1" applyAlignment="1">
      <alignment horizontal="center" vertical="center" wrapText="1"/>
    </xf>
    <xf numFmtId="0" fontId="162" fillId="0" borderId="0" xfId="0" applyFont="1" applyAlignment="1">
      <alignment horizontal="center" vertical="center" wrapText="1"/>
    </xf>
    <xf numFmtId="10" fontId="162" fillId="0" borderId="0" xfId="1" applyNumberFormat="1" applyFont="1" applyAlignment="1">
      <alignment horizontal="center" vertical="center" wrapText="1"/>
    </xf>
    <xf numFmtId="4" fontId="162" fillId="0" borderId="0" xfId="0" applyNumberFormat="1" applyFont="1" applyAlignment="1">
      <alignment horizontal="center" vertical="center" wrapText="1"/>
    </xf>
    <xf numFmtId="43" fontId="162" fillId="0" borderId="0" xfId="0" applyNumberFormat="1" applyFont="1" applyAlignment="1">
      <alignment horizontal="center" vertical="center" wrapText="1"/>
    </xf>
  </cellXfs>
  <cellStyles count="94">
    <cellStyle name="Comma" xfId="1" builtinId="3"/>
    <cellStyle name="Comma 14" xfId="12" xr:uid="{B22BF633-7744-4004-86D2-7A1646B589CC}"/>
    <cellStyle name="Comma 2" xfId="16" xr:uid="{E7D168BB-5D32-4850-AC53-6AB227D14306}"/>
    <cellStyle name="Comma 2 2" xfId="3" xr:uid="{00000000-0005-0000-0000-000001000000}"/>
    <cellStyle name="Comma 2 2 2" xfId="17" xr:uid="{1DDCF60F-C4F3-4A32-97A6-4E950E774DB8}"/>
    <cellStyle name="Comma 2 2 2 2" xfId="25" xr:uid="{BDFABDB5-0F45-43A9-BC1B-4F02D1FBE61B}"/>
    <cellStyle name="Comma 2 2 2 2 2" xfId="37" xr:uid="{701B95EA-4E7F-4E26-819F-58E8DD74C216}"/>
    <cellStyle name="Comma 2 2 2 3" xfId="32" xr:uid="{81493CE4-840C-440E-BA5E-52D7FD87EA42}"/>
    <cellStyle name="Comma 2 2 3" xfId="22" xr:uid="{D44A97B1-A744-456D-A35D-76F8C0EF76D3}"/>
    <cellStyle name="Comma 2 2 3 2" xfId="34" xr:uid="{B5CF8035-8FEE-439B-9633-6DD54E70E304}"/>
    <cellStyle name="Comma 2 2 4" xfId="29" xr:uid="{02F0A2DA-C8A1-4A57-B6C7-BCC316C44C25}"/>
    <cellStyle name="Comma 2 2 5" xfId="28" xr:uid="{C7E613D6-CAE1-470D-AA19-CE9142DABFB9}"/>
    <cellStyle name="Comma 2 3" xfId="24" xr:uid="{BE0F14C5-8323-4119-8E58-531F246785C4}"/>
    <cellStyle name="Comma 2 3 2" xfId="36" xr:uid="{A614ACBE-7EA4-4BEB-937F-314529F76808}"/>
    <cellStyle name="Comma 2 3 3" xfId="58" xr:uid="{8D0C2542-2A9D-44F4-8D8C-5F3B98EFB1C8}"/>
    <cellStyle name="Comma 2 4" xfId="27" xr:uid="{6F86A660-62AB-43CA-9015-5F1CA3D30B69}"/>
    <cellStyle name="Comma 2 4 2" xfId="39" xr:uid="{34BD8590-9C69-4639-9350-004DCF3EADB2}"/>
    <cellStyle name="Comma 2 5" xfId="31" xr:uid="{CF28769F-7FA6-4927-8BF1-5524471522E2}"/>
    <cellStyle name="Comma 2 5 2" xfId="44" xr:uid="{8BACADE6-6A2A-48DE-AFDA-FB5117BA69B8}"/>
    <cellStyle name="Comma 2 6" xfId="42" xr:uid="{01F03745-4CB8-4D0E-BDAB-57C480901F70}"/>
    <cellStyle name="Comma 3" xfId="19" xr:uid="{DF5AF497-9448-4A8D-88D8-3B6FAF2E9E06}"/>
    <cellStyle name="Comma 3 2" xfId="72" xr:uid="{1A334FC4-E308-4515-847D-C458540B8E1A}"/>
    <cellStyle name="Comma 3 3" xfId="46" xr:uid="{7C310FF8-57FC-4B1C-9615-9FC1EFEE488B}"/>
    <cellStyle name="Comma 4" xfId="14" xr:uid="{680EB3DA-7B39-4E07-93E9-80E84467126D}"/>
    <cellStyle name="Comma 4 2" xfId="50" xr:uid="{86AFA57A-A3F2-4792-A93C-E68CFA635AEA}"/>
    <cellStyle name="Comma 5" xfId="13" xr:uid="{D5C3B73E-7E06-451D-B1FB-2E9F2C587BB8}"/>
    <cellStyle name="Comma 5 2" xfId="23" xr:uid="{EE608B03-C00F-4D07-8A87-E5A28B17838F}"/>
    <cellStyle name="Comma 5 2 2" xfId="35" xr:uid="{333EDD87-F831-4362-8B00-E562CD394117}"/>
    <cellStyle name="Comma 5 3" xfId="30" xr:uid="{074748F6-BD7E-4291-81EE-B288B47CB6B3}"/>
    <cellStyle name="Comma 5 4" xfId="87" xr:uid="{FF5F4537-7B48-46BC-8211-7D18EBFD6BB0}"/>
    <cellStyle name="Comma 6" xfId="21" xr:uid="{6E5F7F8B-5A10-436E-90F0-D5697BA9B152}"/>
    <cellStyle name="Comma 6 2" xfId="26" xr:uid="{FA17E31C-2E57-45A6-BAD0-6EB88DC72898}"/>
    <cellStyle name="Comma 6 2 2" xfId="38" xr:uid="{26AFA7C9-9F1B-4D8D-AEAB-14167B72B340}"/>
    <cellStyle name="Comma 6 3" xfId="33" xr:uid="{40D01792-F2C8-4BC8-9D3B-1EF7880F4306}"/>
    <cellStyle name="Comma 6 4" xfId="56" xr:uid="{8D61C1B7-AC42-4CCF-9B8E-F543C898FE9C}"/>
    <cellStyle name="Currency 2" xfId="92" xr:uid="{9E30C3F1-26DF-43A0-8B57-B767A6797F30}"/>
    <cellStyle name="Hyperlink 2" xfId="53" xr:uid="{3E4A3D67-F216-464F-815F-57689C20CB85}"/>
    <cellStyle name="Normal" xfId="0" builtinId="0"/>
    <cellStyle name="Normal - Style1" xfId="81" xr:uid="{4F97D863-42A4-4719-A26B-9138E84717EE}"/>
    <cellStyle name="Normal 10" xfId="45" xr:uid="{CA5E5C11-AD50-44D2-96CC-C1EA2D0829C6}"/>
    <cellStyle name="Normal 10 2" xfId="70" xr:uid="{06A20536-DB4D-4FE0-9E97-DD200519213B}"/>
    <cellStyle name="Normal 10 2 2" xfId="68" xr:uid="{92E56B8C-83C3-41D2-B029-EE19B83F2F7B}"/>
    <cellStyle name="Normal 10 20" xfId="76" xr:uid="{1DD0E1C8-E498-4849-B303-E0D54D525D68}"/>
    <cellStyle name="Normal 11" xfId="43" xr:uid="{68ED555C-782D-4E30-B439-91D2D21E2619}"/>
    <cellStyle name="Normal 11 2" xfId="47" xr:uid="{33F1BD7D-9AD1-4A7F-9F19-603F6A4259E1}"/>
    <cellStyle name="Normal 12" xfId="69" xr:uid="{1E51F3FB-9D5A-47A8-835A-A8E952831F81}"/>
    <cellStyle name="Normal 13" xfId="93" xr:uid="{D048E928-091D-46E4-81AB-571B2BBEE983}"/>
    <cellStyle name="Normal 14 2" xfId="8" xr:uid="{96CB12B8-117B-497C-88C0-C26C1A7D90BC}"/>
    <cellStyle name="Normal 2" xfId="4" xr:uid="{00000000-0005-0000-0000-000003000000}"/>
    <cellStyle name="Normal 2 2" xfId="7" xr:uid="{9664BBB4-8329-44D2-A34A-767090296628}"/>
    <cellStyle name="Normal 2 2 2" xfId="40" xr:uid="{78A28510-61F8-4B39-840F-E97FA71C56C8}"/>
    <cellStyle name="Normal 2 2 2 2" xfId="91" xr:uid="{D66DD2C9-99CE-47A3-8998-B5ACDB761009}"/>
    <cellStyle name="Normal 2 2 2 3" xfId="88" xr:uid="{0358A63E-4607-46F0-ADFB-6C9A27C83783}"/>
    <cellStyle name="Normal 2 2 2 4" xfId="49" xr:uid="{57E3E5BF-F76F-4009-A4C2-B7E2CA0FCA9F}"/>
    <cellStyle name="Normal 2 3" xfId="73" xr:uid="{1BC694FC-735B-48E9-8ED2-74023CF77656}"/>
    <cellStyle name="Normal 2 4" xfId="85" xr:uid="{BE158EDF-75A6-4EB2-BBC8-37CCC879DECD}"/>
    <cellStyle name="Normal 2 5" xfId="57" xr:uid="{6D17CCAB-B6C4-4E4C-8C26-E92CFD0A2441}"/>
    <cellStyle name="Normal 3" xfId="6" xr:uid="{AE2D16F6-A001-47A9-927A-6868E6133E71}"/>
    <cellStyle name="Normal 3 2" xfId="18" xr:uid="{45C671E8-0148-4F25-ABCC-768765DA4D50}"/>
    <cellStyle name="Normal 3 2 2" xfId="41" xr:uid="{613F2FFE-616F-4CAE-9A13-DC71C5321A71}"/>
    <cellStyle name="Normal 3 3" xfId="15" xr:uid="{D16D9C43-4B4F-4A0B-9A4C-1E23CADA0D28}"/>
    <cellStyle name="Normal 3 4" xfId="60" xr:uid="{AE727CF0-47E3-4981-BE73-4448E6CDA178}"/>
    <cellStyle name="Normal 3 5" xfId="55" xr:uid="{76221CD7-B9B5-4396-99D7-3B892A50540C}"/>
    <cellStyle name="Normal 4" xfId="20" xr:uid="{E67F7BF4-4827-456D-B237-D74404DE7646}"/>
    <cellStyle name="Normal 4 2" xfId="74" xr:uid="{8413EC9D-3C2D-4B52-8B32-C14E58C628BF}"/>
    <cellStyle name="Normal 4 2 2" xfId="78" xr:uid="{344C4CC2-950D-4C17-AC15-47AC1B3811C9}"/>
    <cellStyle name="Normal 4 3" xfId="67" xr:uid="{BFC6034A-E717-4E91-801E-895059F45FB1}"/>
    <cellStyle name="Normal 5" xfId="75" xr:uid="{8BC15B4F-03AE-43DF-9430-6E5073A4E02F}"/>
    <cellStyle name="Normal 5 3" xfId="77" xr:uid="{75D7A7D3-4CD7-4C71-9CC0-1D568163357D}"/>
    <cellStyle name="Normal 5 3 2" xfId="82" xr:uid="{79169ACD-EE4F-4FAF-8179-D5100613772E}"/>
    <cellStyle name="Normal 6" xfId="48" xr:uid="{B09E5700-CCC8-4302-8141-BAE5E95DF1D4}"/>
    <cellStyle name="Normal 60" xfId="61" xr:uid="{8EDF8E0D-D2CD-48BC-81BD-C2ED00EF38B3}"/>
    <cellStyle name="Normal 61" xfId="62" xr:uid="{ED4D34DA-885A-4EC7-976F-90D01EE54BD4}"/>
    <cellStyle name="Normal 63" xfId="63" xr:uid="{6DB6EAEA-965A-4C79-82C7-5AA1F61489D3}"/>
    <cellStyle name="Normal 64" xfId="64" xr:uid="{E59CEB61-BE40-49BA-8976-7C797F4BDA3E}"/>
    <cellStyle name="Normal 65" xfId="65" xr:uid="{9A0FA93F-6805-4FFE-94C5-90E24C14DB95}"/>
    <cellStyle name="Normal 66" xfId="66" xr:uid="{FBFB635F-5667-4F81-B188-B1D2BBF49044}"/>
    <cellStyle name="Normal 7" xfId="83" xr:uid="{FF50E4D7-1CD2-4024-A84E-CBEA8D42F4E9}"/>
    <cellStyle name="Normal 8" xfId="84" xr:uid="{09BD6C93-4AE1-48B0-9BF1-72EEDB02A29A}"/>
    <cellStyle name="Normal 88 2" xfId="90" xr:uid="{9D1A5A4D-9E18-4887-99D0-8845C3C3F1CB}"/>
    <cellStyle name="Normal 9" xfId="86" xr:uid="{6C03AB7F-B75A-4CF4-86F6-AC9F86C600DF}"/>
    <cellStyle name="Normal_Sheet2" xfId="9" xr:uid="{AED3348E-368E-4194-A74D-F347A488AC2C}"/>
    <cellStyle name="Normal_Weekly Inspection on 28.1.2008" xfId="11" xr:uid="{1552527B-BDFF-4A73-8A4A-78F5E1A3B656}"/>
    <cellStyle name="Note 2" xfId="10" xr:uid="{8B4DB7D3-BD18-4ACE-9066-BA63943FD7BC}"/>
    <cellStyle name="Percent" xfId="2" builtinId="5"/>
    <cellStyle name="Percent 2" xfId="5" xr:uid="{00000000-0005-0000-0000-000006000000}"/>
    <cellStyle name="Percent 2 2" xfId="79" xr:uid="{631F4E28-5D81-4AD2-9467-CD0E6BF687D6}"/>
    <cellStyle name="Percent 2 3" xfId="59" xr:uid="{B42FB007-3C37-4189-8ECE-9874E1847531}"/>
    <cellStyle name="Percent 3" xfId="80" xr:uid="{543DA00A-BB16-45E9-84CA-6B3F77EB66C6}"/>
    <cellStyle name="Percent 4" xfId="51" xr:uid="{CCBD06C4-D346-4913-B087-7B7DE5307835}"/>
    <cellStyle name="Percent 5" xfId="89" xr:uid="{BC996338-FC38-4E47-810A-506C0174FF29}"/>
    <cellStyle name="Percent 6" xfId="71" xr:uid="{D0F22A12-C66B-4128-BB3E-1DAF7702A80C}"/>
    <cellStyle name="عادي 2" xfId="52" xr:uid="{008B8057-980F-4C32-9DD0-F300F11EB6BB}"/>
    <cellStyle name="عادي 3" xfId="54" xr:uid="{8CCCA6BB-2ADB-481E-9F34-FB4242D0A2B0}"/>
  </cellStyles>
  <dxfs count="79">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color rgb="FF006100"/>
      </font>
      <fill>
        <patternFill>
          <bgColor rgb="FFC6EFCE"/>
        </patternFill>
      </fill>
    </dxf>
    <dxf>
      <font>
        <color rgb="FF9C0006"/>
      </font>
      <fill>
        <patternFill>
          <bgColor rgb="FFFFC7CE"/>
        </patternFill>
      </fill>
    </dxf>
    <dxf>
      <font>
        <b/>
        <i val="0"/>
        <color rgb="FF00B050"/>
      </font>
      <numFmt numFmtId="202" formatCode="#,##0;[Red]#,##0"/>
    </dxf>
    <dxf>
      <font>
        <b/>
        <i val="0"/>
        <color rgb="FF00B050"/>
      </font>
      <numFmt numFmtId="202" formatCode="#,##0;[Red]#,##0"/>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24994659260841701"/>
        </patternFill>
      </fill>
    </dxf>
    <dxf>
      <fill>
        <patternFill>
          <bgColor indexed="44"/>
        </patternFill>
      </fill>
    </dxf>
    <dxf>
      <fill>
        <patternFill>
          <bgColor indexed="29"/>
        </patternFill>
      </fill>
    </dxf>
    <dxf>
      <fill>
        <patternFill>
          <bgColor rgb="FF92D050"/>
        </patternFill>
      </fill>
    </dxf>
    <dxf>
      <fill>
        <patternFill>
          <bgColor theme="0"/>
        </patternFill>
      </fill>
    </dxf>
    <dxf>
      <font>
        <condense val="0"/>
        <extend val="0"/>
        <color indexed="9"/>
      </font>
      <fill>
        <patternFill>
          <bgColor indexed="9"/>
        </patternFill>
      </fill>
    </dxf>
    <dxf>
      <font>
        <color rgb="FF8DC440"/>
      </font>
      <fill>
        <patternFill>
          <bgColor rgb="FF8DC440"/>
        </patternFill>
      </fill>
    </dxf>
    <dxf>
      <fill>
        <patternFill>
          <bgColor rgb="FF92D050"/>
        </patternFill>
      </fill>
    </dxf>
    <dxf>
      <fill>
        <patternFill>
          <bgColor theme="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val="0"/>
        <i val="0"/>
        <condense val="0"/>
        <extend val="0"/>
        <color indexed="10"/>
      </font>
    </dxf>
    <dxf>
      <font>
        <b val="0"/>
        <i val="0"/>
        <condense val="0"/>
        <extend val="0"/>
        <color indexed="17"/>
      </font>
    </dxf>
    <dxf>
      <font>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color rgb="FFC00000"/>
      </font>
    </dxf>
    <dxf>
      <font>
        <b/>
        <i val="0"/>
        <color rgb="FF00B050"/>
      </font>
    </dxf>
    <dxf>
      <font>
        <b/>
        <i val="0"/>
        <color rgb="FFFF0000"/>
      </font>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lor rgb="FFFF0000"/>
      </font>
    </dxf>
    <dxf>
      <font>
        <b/>
        <i val="0"/>
        <color rgb="FF00B05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theme="7" tint="-0.24994659260841701"/>
        </patternFill>
      </fill>
    </dxf>
    <dxf>
      <fill>
        <patternFill>
          <bgColor indexed="44"/>
        </patternFill>
      </fill>
    </dxf>
    <dxf>
      <fill>
        <patternFill>
          <bgColor indexed="29"/>
        </patternFill>
      </fill>
    </dxf>
    <dxf>
      <font>
        <b/>
        <i val="0"/>
        <color rgb="FF00B050"/>
      </font>
      <numFmt numFmtId="202" formatCode="#,##0;[Red]#,##0"/>
    </dxf>
    <dxf>
      <font>
        <b/>
        <i val="0"/>
        <color rgb="FF008000"/>
      </font>
      <fill>
        <patternFill>
          <bgColor theme="0" tint="-4.9989318521683403E-2"/>
        </patternFill>
      </fill>
    </dxf>
    <dxf>
      <font>
        <b/>
        <i val="0"/>
        <color rgb="FFFF0000"/>
      </font>
      <fill>
        <patternFill patternType="solid">
          <bgColor theme="0" tint="-4.9989318521683403E-2"/>
        </patternFill>
      </fill>
    </dxf>
    <dxf>
      <font>
        <b/>
        <i val="0"/>
        <color auto="1"/>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008000"/>
      </font>
      <fill>
        <patternFill>
          <bgColor theme="0" tint="-4.9989318521683403E-2"/>
        </patternFill>
      </fill>
    </dxf>
    <dxf>
      <font>
        <color rgb="FFC00000"/>
      </font>
    </dxf>
    <dxf>
      <fill>
        <patternFill>
          <bgColor rgb="FFFF0000"/>
        </patternFill>
      </fill>
    </dxf>
  </dxfs>
  <tableStyles count="1" defaultTableStyle="TableStyleMedium2" defaultPivotStyle="PivotStyleLight16">
    <tableStyle name="Invisible" pivot="0" table="0" count="0" xr9:uid="{64DA5BF9-EBEF-4D19-9A05-E5C288FEDB86}"/>
  </tableStyles>
  <colors>
    <mruColors>
      <color rgb="FFEDF4F7"/>
      <color rgb="FF008000"/>
      <color rgb="FFD5FFFE"/>
      <color rgb="FF2C6682"/>
      <color rgb="FF53B3DD"/>
      <color rgb="FF3D88AA"/>
      <color rgb="FFD1E4EB"/>
      <color rgb="FFFF5050"/>
      <color rgb="FFFFD03B"/>
      <color rgb="FF00A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0.00</c:formatCode>
                <c:ptCount val="8"/>
                <c:pt idx="0">
                  <c:v>1.3865746584756935</c:v>
                </c:pt>
                <c:pt idx="1">
                  <c:v>1.7443691027416266</c:v>
                </c:pt>
                <c:pt idx="2" formatCode="0%">
                  <c:v>0.88235294117647056</c:v>
                </c:pt>
                <c:pt idx="3" formatCode="0%">
                  <c:v>4.4666666666666668</c:v>
                </c:pt>
                <c:pt idx="4" formatCode="0%">
                  <c:v>6.7777777777777777</c:v>
                </c:pt>
                <c:pt idx="5" formatCode="0%">
                  <c:v>0.48644433170568624</c:v>
                </c:pt>
                <c:pt idx="6" formatCode="0%">
                  <c:v>0.84131948051948058</c:v>
                </c:pt>
                <c:pt idx="7" formatCode="0%">
                  <c:v>0.88078620689655174</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'Physical-Chart Data'!$D$4:$D$25</c:f>
              <c:numCache>
                <c:formatCode>0.0%</c:formatCode>
                <c:ptCount val="22"/>
                <c:pt idx="0">
                  <c:v>0</c:v>
                </c:pt>
                <c:pt idx="1">
                  <c:v>6.3182791370066063E-2</c:v>
                </c:pt>
                <c:pt idx="2">
                  <c:v>0.15534247076692226</c:v>
                </c:pt>
                <c:pt idx="3">
                  <c:v>0.23906618844584332</c:v>
                </c:pt>
                <c:pt idx="4">
                  <c:v>0.38049664208465239</c:v>
                </c:pt>
                <c:pt idx="5">
                  <c:v>0.57669679945834174</c:v>
                </c:pt>
                <c:pt idx="6">
                  <c:v>0.72903819056855823</c:v>
                </c:pt>
                <c:pt idx="7">
                  <c:v>0.85319871173165951</c:v>
                </c:pt>
                <c:pt idx="8">
                  <c:v>0.91225959339030505</c:v>
                </c:pt>
                <c:pt idx="9">
                  <c:v>0.94649752044943003</c:v>
                </c:pt>
                <c:pt idx="10">
                  <c:v>0.98010412282467474</c:v>
                </c:pt>
                <c:pt idx="11">
                  <c:v>0.98975698574487159</c:v>
                </c:pt>
                <c:pt idx="12">
                  <c:v>0.99596043698647685</c:v>
                </c:pt>
                <c:pt idx="13">
                  <c:v>0.99623950079601808</c:v>
                </c:pt>
                <c:pt idx="14">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8"/>
              <c:layout>
                <c:manualLayout>
                  <c:x val="-3.1980768991290869E-2"/>
                  <c:y val="-4.4647823258034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17B-4E18-92BC-1F898AEF0B8E}"/>
                </c:ext>
              </c:extLst>
            </c:dLbl>
            <c:dLbl>
              <c:idx val="9"/>
              <c:layout>
                <c:manualLayout>
                  <c:x val="-6.5528052736782874E-2"/>
                  <c:y val="-4.100198396465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'Physical-Chart Data'!$G$4:$G$25</c:f>
              <c:numCache>
                <c:formatCode>0.0%</c:formatCode>
                <c:ptCount val="22"/>
                <c:pt idx="0">
                  <c:v>0</c:v>
                </c:pt>
                <c:pt idx="1">
                  <c:v>6.3182791370066063E-2</c:v>
                </c:pt>
                <c:pt idx="2">
                  <c:v>0.15534247076692226</c:v>
                </c:pt>
                <c:pt idx="3">
                  <c:v>0.23906618844584332</c:v>
                </c:pt>
                <c:pt idx="4">
                  <c:v>0.38049664208465239</c:v>
                </c:pt>
                <c:pt idx="5">
                  <c:v>0.57669679945834174</c:v>
                </c:pt>
                <c:pt idx="6">
                  <c:v>0.72903819056855823</c:v>
                </c:pt>
                <c:pt idx="7">
                  <c:v>0.85319871173165951</c:v>
                </c:pt>
                <c:pt idx="8">
                  <c:v>0.91225959339030505</c:v>
                </c:pt>
                <c:pt idx="9">
                  <c:v>0.94649752044943003</c:v>
                </c:pt>
                <c:pt idx="10">
                  <c:v>0.98010412282467474</c:v>
                </c:pt>
                <c:pt idx="11">
                  <c:v>0.98975698574487159</c:v>
                </c:pt>
                <c:pt idx="12">
                  <c:v>0.99596043698647685</c:v>
                </c:pt>
                <c:pt idx="13">
                  <c:v>0.99623950079601808</c:v>
                </c:pt>
                <c:pt idx="14">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1"/>
              <c:layout>
                <c:manualLayout>
                  <c:x val="-2.6417999874110146E-2"/>
                  <c:y val="-4.69126114139880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05-45A8-8A28-B56BBFFD8C8C}"/>
                </c:ext>
              </c:extLst>
            </c:dLbl>
            <c:dLbl>
              <c:idx val="4"/>
              <c:layout>
                <c:manualLayout>
                  <c:x val="-2.7952084836572466E-2"/>
                  <c:y val="-5.59368637724444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0D-46D0-9193-7662BF4BC978}"/>
                </c:ext>
              </c:extLst>
            </c:dLbl>
            <c:dLbl>
              <c:idx val="6"/>
              <c:layout>
                <c:manualLayout>
                  <c:x val="9.1671406745798129E-3"/>
                  <c:y val="1.829703313500464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32-449E-A9BB-E26946D523BB}"/>
                </c:ext>
              </c:extLst>
            </c:dLbl>
            <c:dLbl>
              <c:idx val="7"/>
              <c:layout>
                <c:manualLayout>
                  <c:x val="-5.23075265064724E-3"/>
                  <c:y val="9.031073840554109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9D-49FE-9626-F981FA5BDF4F}"/>
                </c:ext>
              </c:extLst>
            </c:dLbl>
            <c:dLbl>
              <c:idx val="8"/>
              <c:layout>
                <c:manualLayout>
                  <c:x val="-6.3790495087888404E-3"/>
                  <c:y val="5.428052265058786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0D-4426-83CF-DBA869F9E36F}"/>
                </c:ext>
              </c:extLst>
            </c:dLbl>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'Physical-Chart Data'!$J$4:$J$25</c:f>
              <c:numCache>
                <c:formatCode>0.0%</c:formatCode>
                <c:ptCount val="22"/>
                <c:pt idx="0">
                  <c:v>0</c:v>
                </c:pt>
                <c:pt idx="1">
                  <c:v>1.0576975863267883E-2</c:v>
                </c:pt>
                <c:pt idx="2">
                  <c:v>0.21779786630556114</c:v>
                </c:pt>
                <c:pt idx="3">
                  <c:v>0.3543698647684228</c:v>
                </c:pt>
                <c:pt idx="4">
                  <c:v>0.45226178930224897</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'Physical-Chart Data'!$M$4:$M$25</c:f>
              <c:numCache>
                <c:formatCode>0.0%</c:formatCode>
                <c:ptCount val="22"/>
                <c:pt idx="4">
                  <c:v>0.45226178930224897</c:v>
                </c:pt>
                <c:pt idx="5">
                  <c:v>0.63563899692657044</c:v>
                </c:pt>
                <c:pt idx="6">
                  <c:v>0.80950058612719067</c:v>
                </c:pt>
                <c:pt idx="7">
                  <c:v>0.89383277399847083</c:v>
                </c:pt>
                <c:pt idx="8">
                  <c:v>0.94590239294251499</c:v>
                </c:pt>
                <c:pt idx="9">
                  <c:v>0.96823570431249295</c:v>
                </c:pt>
                <c:pt idx="10">
                  <c:v>0.98010412282467452</c:v>
                </c:pt>
                <c:pt idx="11">
                  <c:v>0.98975698574487136</c:v>
                </c:pt>
                <c:pt idx="12">
                  <c:v>0.99596043698647663</c:v>
                </c:pt>
                <c:pt idx="13">
                  <c:v>0.99623950079601786</c:v>
                </c:pt>
                <c:pt idx="14">
                  <c:v>0.99999999999999978</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1152426.6000000001</c:v>
                </c:pt>
                <c:pt idx="1">
                  <c:v>2131734.16</c:v>
                </c:pt>
                <c:pt idx="2">
                  <c:v>3470774.34</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Report'!$S$66:$S$71</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Report'!$T$66:$T$71</c:f>
              <c:numCache>
                <c:formatCode>_(* #,##0_);_(* \(#,##0\);_(* "-"??_);_(@_)</c:formatCode>
                <c:ptCount val="6"/>
                <c:pt idx="0" formatCode="#,##0_);\(#,##0\)">
                  <c:v>33040004</c:v>
                </c:pt>
                <c:pt idx="1">
                  <c:v>6317560.6600000001</c:v>
                </c:pt>
                <c:pt idx="2">
                  <c:v>11020157.619999999</c:v>
                </c:pt>
                <c:pt idx="3" formatCode="#,##0_);\(#,##0\)">
                  <c:v>7768175.3649999993</c:v>
                </c:pt>
                <c:pt idx="4" formatCode="#,##0_);\(#,##0\)">
                  <c:v>7770175.3650000002</c:v>
                </c:pt>
                <c:pt idx="5" formatCode="#,##0_);\(#,##0\)">
                  <c:v>3778784.8739999998</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Manpower!$B$10:$Z$10</c:f>
              <c:numCache>
                <c:formatCode>mmm\-yy</c:formatCode>
                <c:ptCount val="25"/>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numCache>
            </c:numRef>
          </c:cat>
          <c:val>
            <c:numRef>
              <c:f>Manpower!$B$11:$Z$11</c:f>
              <c:numCache>
                <c:formatCode>General</c:formatCode>
                <c:ptCount val="25"/>
                <c:pt idx="0">
                  <c:v>0</c:v>
                </c:pt>
                <c:pt idx="1">
                  <c:v>15</c:v>
                </c:pt>
                <c:pt idx="2">
                  <c:v>82</c:v>
                </c:pt>
                <c:pt idx="3">
                  <c:v>90</c:v>
                </c:pt>
                <c:pt idx="4">
                  <c:v>145</c:v>
                </c:pt>
                <c:pt idx="5">
                  <c:v>169</c:v>
                </c:pt>
                <c:pt idx="6">
                  <c:v>161</c:v>
                </c:pt>
                <c:pt idx="7">
                  <c:v>125</c:v>
                </c:pt>
                <c:pt idx="8">
                  <c:v>65</c:v>
                </c:pt>
                <c:pt idx="9">
                  <c:v>40</c:v>
                </c:pt>
                <c:pt idx="10">
                  <c:v>38</c:v>
                </c:pt>
                <c:pt idx="11">
                  <c:v>13</c:v>
                </c:pt>
                <c:pt idx="12">
                  <c:v>2</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Manpower!$B$10:$Z$10</c:f>
              <c:numCache>
                <c:formatCode>mmm\-yy</c:formatCode>
                <c:ptCount val="25"/>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numCache>
            </c:numRef>
          </c:cat>
          <c:val>
            <c:numRef>
              <c:f>Manpower!$B$13:$Z$13</c:f>
              <c:numCache>
                <c:formatCode>0</c:formatCode>
                <c:ptCount val="25"/>
                <c:pt idx="1">
                  <c:v>41</c:v>
                </c:pt>
                <c:pt idx="2">
                  <c:v>50</c:v>
                </c:pt>
                <c:pt idx="3">
                  <c:v>62.8</c:v>
                </c:pt>
                <c:pt idx="4">
                  <c:v>68</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Manpower!$B$10:$Z$10</c:f>
              <c:numCache>
                <c:formatCode>mmm\-yy</c:formatCode>
                <c:ptCount val="25"/>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numCache>
            </c:numRef>
          </c:cat>
          <c:val>
            <c:numRef>
              <c:f>Manpower!$B$15:$Z$15</c:f>
              <c:numCache>
                <c:formatCode>General</c:formatCode>
                <c:ptCount val="25"/>
                <c:pt idx="2">
                  <c:v>82</c:v>
                </c:pt>
                <c:pt idx="3">
                  <c:v>90</c:v>
                </c:pt>
                <c:pt idx="4">
                  <c:v>145</c:v>
                </c:pt>
                <c:pt idx="5">
                  <c:v>169</c:v>
                </c:pt>
                <c:pt idx="6">
                  <c:v>161</c:v>
                </c:pt>
                <c:pt idx="7">
                  <c:v>125</c:v>
                </c:pt>
                <c:pt idx="8">
                  <c:v>65</c:v>
                </c:pt>
                <c:pt idx="9">
                  <c:v>40</c:v>
                </c:pt>
                <c:pt idx="10">
                  <c:v>38</c:v>
                </c:pt>
                <c:pt idx="11">
                  <c:v>13</c:v>
                </c:pt>
                <c:pt idx="12">
                  <c:v>2</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Report'!$AF$54:$AF$55</c:f>
              <c:strCache>
                <c:ptCount val="2"/>
                <c:pt idx="0">
                  <c:v>Proactive</c:v>
                </c:pt>
                <c:pt idx="1">
                  <c:v>Reactive</c:v>
                </c:pt>
              </c:strCache>
            </c:strRef>
          </c:cat>
          <c:val>
            <c:numRef>
              <c:f>'Weekly Progress Report'!$AG$54:$AG$55</c:f>
              <c:numCache>
                <c:formatCode>#,##0_ ;[Red]\-#,##0\ </c:formatCode>
                <c:ptCount val="2"/>
                <c:pt idx="0">
                  <c:v>42</c:v>
                </c:pt>
                <c:pt idx="1">
                  <c:v>1</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Report'!$W$54</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Report'!$X$54,'Weekly Progress Report'!$AC$54)</c15:sqref>
                  </c15:fullRef>
                </c:ext>
              </c:extLst>
              <c:f>'Weekly Progress Report'!$AC$54</c:f>
              <c:numCache>
                <c:formatCode>#,##0_ ;[Red]\-#,##0\ </c:formatCode>
                <c:ptCount val="1"/>
                <c:pt idx="0">
                  <c:v>36989</c:v>
                </c:pt>
              </c:numCache>
            </c:numRef>
          </c:val>
          <c:extLst>
            <c:ext xmlns:c16="http://schemas.microsoft.com/office/drawing/2014/chart" uri="{C3380CC4-5D6E-409C-BE32-E72D297353CC}">
              <c16:uniqueId val="{00000000-55A8-4857-BD2C-07C963126922}"/>
            </c:ext>
          </c:extLst>
        </c:ser>
        <c:ser>
          <c:idx val="1"/>
          <c:order val="1"/>
          <c:tx>
            <c:strRef>
              <c:f>'Weekly Progress Report'!$W$55</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Report'!$X$55,'Weekly Progress Report'!$AC$55)</c15:sqref>
                  </c15:fullRef>
                </c:ext>
              </c:extLst>
              <c:f>'Weekly Progress Report'!$AC$55</c:f>
              <c:numCache>
                <c:formatCode>#,##0_ ;[Red]\-#,##0\ </c:formatCode>
                <c:ptCount val="1"/>
                <c:pt idx="0">
                  <c:v>36989</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1282751755989023E-2"/>
          <c:y val="1.74366155557651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'EV-Chart Data'!$D$4:$D$25</c:f>
              <c:numCache>
                <c:formatCode>0.00%</c:formatCode>
                <c:ptCount val="22"/>
                <c:pt idx="0">
                  <c:v>0</c:v>
                </c:pt>
                <c:pt idx="1">
                  <c:v>1.0592693632845807E-2</c:v>
                </c:pt>
                <c:pt idx="2">
                  <c:v>6.1168094289576966E-2</c:v>
                </c:pt>
                <c:pt idx="3">
                  <c:v>0.12843106828921691</c:v>
                </c:pt>
                <c:pt idx="4">
                  <c:v>0.23857926500251025</c:v>
                </c:pt>
                <c:pt idx="5">
                  <c:v>0.43777456413140869</c:v>
                </c:pt>
                <c:pt idx="6">
                  <c:v>0.6293946813686826</c:v>
                </c:pt>
                <c:pt idx="7">
                  <c:v>0.80742695188535685</c:v>
                </c:pt>
                <c:pt idx="8">
                  <c:v>0.88572608374986872</c:v>
                </c:pt>
                <c:pt idx="9">
                  <c:v>0.94917025675904876</c:v>
                </c:pt>
                <c:pt idx="10">
                  <c:v>0.99281752508262411</c:v>
                </c:pt>
                <c:pt idx="11">
                  <c:v>0.99950968528938433</c:v>
                </c:pt>
                <c:pt idx="12">
                  <c:v>1</c:v>
                </c:pt>
                <c:pt idx="19">
                  <c:v>0</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2"/>
              <c:layout>
                <c:manualLayout>
                  <c:x val="5.4858341806071024E-4"/>
                  <c:y val="-5.6839289008290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AD-4830-A6C3-BBB40E125BD4}"/>
                </c:ext>
              </c:extLst>
            </c:dLbl>
            <c:dLbl>
              <c:idx val="8"/>
              <c:layout>
                <c:manualLayout>
                  <c:x val="-3.53028685152426E-2"/>
                  <c:y val="-5.92311568904027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AD-4830-A6C3-BBB40E125B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'EV-Chart Data'!$G$4:$G$25</c:f>
              <c:numCache>
                <c:formatCode>0.0%</c:formatCode>
                <c:ptCount val="22"/>
                <c:pt idx="0">
                  <c:v>0</c:v>
                </c:pt>
                <c:pt idx="1">
                  <c:v>1.0592693632845807E-2</c:v>
                </c:pt>
                <c:pt idx="2">
                  <c:v>6.1168094289576966E-2</c:v>
                </c:pt>
                <c:pt idx="3">
                  <c:v>0.12843106828921691</c:v>
                </c:pt>
                <c:pt idx="4">
                  <c:v>0.23857926500251025</c:v>
                </c:pt>
                <c:pt idx="5">
                  <c:v>0.43777456413140869</c:v>
                </c:pt>
                <c:pt idx="6">
                  <c:v>0.6293946813686826</c:v>
                </c:pt>
                <c:pt idx="7">
                  <c:v>0.80742695188535685</c:v>
                </c:pt>
                <c:pt idx="8">
                  <c:v>0.88572608374986872</c:v>
                </c:pt>
                <c:pt idx="9">
                  <c:v>0.94917025675904876</c:v>
                </c:pt>
                <c:pt idx="10">
                  <c:v>0.99281752508262411</c:v>
                </c:pt>
                <c:pt idx="11">
                  <c:v>0.99950968528938433</c:v>
                </c:pt>
                <c:pt idx="12">
                  <c:v>1</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1"/>
              <c:layout>
                <c:manualLayout>
                  <c:x val="-1.2178978336359223E-2"/>
                  <c:y val="-5.41320133007533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17A-4F8C-9CD1-B93C6B8045BB}"/>
                </c:ext>
              </c:extLst>
            </c:dLbl>
            <c:dLbl>
              <c:idx val="4"/>
              <c:layout>
                <c:manualLayout>
                  <c:x val="-1.7491039601625083E-2"/>
                  <c:y val="-5.59368637724445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5F-4DF6-8E3D-1C2C0439B588}"/>
                </c:ext>
              </c:extLst>
            </c:dLbl>
            <c:dLbl>
              <c:idx val="5"/>
              <c:layout>
                <c:manualLayout>
                  <c:x val="2.0614081710890422E-2"/>
                  <c:y val="2.3436901468397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E8-417F-AFDD-1A1F94A8DCD3}"/>
                </c:ext>
              </c:extLst>
            </c:dLbl>
            <c:dLbl>
              <c:idx val="6"/>
              <c:layout>
                <c:manualLayout>
                  <c:x val="9.047297570360692E-3"/>
                  <c:y val="1.99908850887688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8D-4FAD-8192-DB123173E577}"/>
                </c:ext>
              </c:extLst>
            </c:dLbl>
            <c:dLbl>
              <c:idx val="7"/>
              <c:layout>
                <c:manualLayout>
                  <c:x val="-1.1510950334909146E-2"/>
                  <c:y val="-2.69253032560119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E6-43AF-947C-4518B56CBC88}"/>
                </c:ext>
              </c:extLst>
            </c:dLbl>
            <c:dLbl>
              <c:idx val="8"/>
              <c:layout>
                <c:manualLayout>
                  <c:x val="1.0963325563474549E-2"/>
                  <c:y val="2.00294049382668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40-479B-B007-3564C582171F}"/>
                </c:ext>
              </c:extLst>
            </c:dLbl>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dLbl>
              <c:idx val="11"/>
              <c:layout>
                <c:manualLayout>
                  <c:x val="-4.981257283531948E-2"/>
                  <c:y val="-3.9626161594665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5B-4F45-80E5-5CF78744918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'EV-Chart Data'!$J$4:$J$25</c:f>
              <c:numCache>
                <c:formatCode>0.00%</c:formatCode>
                <c:ptCount val="22"/>
                <c:pt idx="0" formatCode="0.0%">
                  <c:v>0</c:v>
                </c:pt>
                <c:pt idx="1">
                  <c:v>3.7610776318307948E-2</c:v>
                </c:pt>
                <c:pt idx="2">
                  <c:v>0.11801464430815445</c:v>
                </c:pt>
                <c:pt idx="3">
                  <c:v>0.23313420694501127</c:v>
                </c:pt>
                <c:pt idx="4">
                  <c:v>0.33353983915982577</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dLbl>
              <c:idx val="1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DE-4873-91A9-158D8033627D}"/>
                </c:ext>
              </c:extLst>
            </c:dLbl>
            <c:dLbl>
              <c:idx val="1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'EV-Chart Data'!$P$4:$P$25</c:f>
              <c:numCache>
                <c:formatCode>0.00%</c:formatCode>
                <c:ptCount val="22"/>
                <c:pt idx="4">
                  <c:v>0.33353983915982577</c:v>
                </c:pt>
                <c:pt idx="5">
                  <c:v>0.51571936099039217</c:v>
                </c:pt>
                <c:pt idx="6">
                  <c:v>0.66606767208623829</c:v>
                </c:pt>
                <c:pt idx="7">
                  <c:v>0.80742695188535685</c:v>
                </c:pt>
                <c:pt idx="8">
                  <c:v>0.88572608374986872</c:v>
                </c:pt>
                <c:pt idx="9">
                  <c:v>0.94917025675904876</c:v>
                </c:pt>
                <c:pt idx="10">
                  <c:v>0.99281752508262411</c:v>
                </c:pt>
                <c:pt idx="11">
                  <c:v>0.99950968528938433</c:v>
                </c:pt>
                <c:pt idx="12">
                  <c:v>1</c:v>
                </c:pt>
              </c:numCache>
            </c:numRef>
          </c:val>
          <c:smooth val="0"/>
          <c:extLs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'EV-Chart Data'!$M$4:$M$24</c:f>
              <c:numCache>
                <c:formatCode>0.0%</c:formatCode>
                <c:ptCount val="21"/>
                <c:pt idx="0">
                  <c:v>0</c:v>
                </c:pt>
                <c:pt idx="1">
                  <c:v>3.4879735486714837E-2</c:v>
                </c:pt>
                <c:pt idx="2">
                  <c:v>9.9399526707079092E-2</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Report'!$J$11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'Weekly Progress Report'!#REF!</c:f>
            </c:multiLvlStrRef>
          </c:cat>
          <c:val>
            <c:numRef>
              <c:f>'Weekly Progress Report'!$J$12:$J$20</c:f>
              <c:numCache>
                <c:formatCode>0.0%</c:formatCode>
                <c:ptCount val="9"/>
                <c:pt idx="0">
                  <c:v>0</c:v>
                </c:pt>
                <c:pt idx="1">
                  <c:v>0</c:v>
                </c:pt>
                <c:pt idx="2">
                  <c:v>0</c:v>
                </c:pt>
                <c:pt idx="3">
                  <c:v>0.23272311277885782</c:v>
                </c:pt>
                <c:pt idx="4">
                  <c:v>0.13207687820341138</c:v>
                </c:pt>
                <c:pt idx="5">
                  <c:v>0</c:v>
                </c:pt>
                <c:pt idx="6">
                  <c:v>0</c:v>
                </c:pt>
                <c:pt idx="7">
                  <c:v>0</c:v>
                </c:pt>
                <c:pt idx="8">
                  <c:v>0</c:v>
                </c:pt>
              </c:numCache>
            </c:numRef>
          </c:val>
          <c:extLst>
            <c:ext xmlns:c16="http://schemas.microsoft.com/office/drawing/2014/chart" uri="{C3380CC4-5D6E-409C-BE32-E72D297353CC}">
              <c16:uniqueId val="{00000001-8C0C-4423-8428-943338FC9FD6}"/>
            </c:ext>
          </c:extLst>
        </c:ser>
        <c:ser>
          <c:idx val="2"/>
          <c:order val="1"/>
          <c:tx>
            <c:strRef>
              <c:f>'Weekly Progress Report'!$K$11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'Weekly Progress Report'!#REF!</c:f>
            </c:multiLvlStrRef>
          </c:cat>
          <c:val>
            <c:numRef>
              <c:f>'Weekly Progress Report'!$K$12:$K$20</c:f>
              <c:numCache>
                <c:formatCode>0.0%</c:formatCode>
                <c:ptCount val="9"/>
                <c:pt idx="0">
                  <c:v>0</c:v>
                </c:pt>
                <c:pt idx="1">
                  <c:v>0</c:v>
                </c:pt>
                <c:pt idx="2">
                  <c:v>0</c:v>
                </c:pt>
                <c:pt idx="3">
                  <c:v>0.35464427846882385</c:v>
                </c:pt>
                <c:pt idx="4">
                  <c:v>0.3034784286820198</c:v>
                </c:pt>
                <c:pt idx="5">
                  <c:v>0</c:v>
                </c:pt>
                <c:pt idx="6">
                  <c:v>0</c:v>
                </c:pt>
                <c:pt idx="7">
                  <c:v>0</c:v>
                </c:pt>
                <c:pt idx="8">
                  <c:v>0</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Report'!$L$11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'Weekly Progress Report'!$A$12:$A$20</c:f>
              <c:numCache>
                <c:formatCode>General</c:formatCode>
                <c:ptCount val="9"/>
              </c:numCache>
            </c:numRef>
          </c:cat>
          <c:val>
            <c:numRef>
              <c:f>'Weekly Progress Report'!$L$12:$L$20</c:f>
              <c:numCache>
                <c:formatCode>0.0%</c:formatCode>
                <c:ptCount val="9"/>
                <c:pt idx="0">
                  <c:v>0</c:v>
                </c:pt>
                <c:pt idx="1">
                  <c:v>0</c:v>
                </c:pt>
                <c:pt idx="2">
                  <c:v>0</c:v>
                </c:pt>
                <c:pt idx="3">
                  <c:v>0.12192116568996603</c:v>
                </c:pt>
                <c:pt idx="4">
                  <c:v>0.17140155047860842</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solidFill>
            <a:schemeClr val="tx1"/>
          </a:solid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5143049499102158E-2"/>
          <c:y val="2.1958393863257045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numCache>
            </c:numRef>
          </c:cat>
          <c:val>
            <c:numRef>
              <c:extLst>
                <c:ext xmlns:c15="http://schemas.microsoft.com/office/drawing/2012/chart" uri="{02D57815-91ED-43cb-92C2-25804820EDAC}">
                  <c15:fullRef>
                    <c15:sqref>Manpower!$B$11:$T$11</c15:sqref>
                  </c15:fullRef>
                </c:ext>
              </c:extLst>
              <c:f>Manpower!$B$11:$T$11</c:f>
              <c:numCache>
                <c:formatCode>General</c:formatCode>
                <c:ptCount val="19"/>
                <c:pt idx="0">
                  <c:v>0</c:v>
                </c:pt>
                <c:pt idx="1">
                  <c:v>15</c:v>
                </c:pt>
                <c:pt idx="2">
                  <c:v>82</c:v>
                </c:pt>
                <c:pt idx="3">
                  <c:v>90</c:v>
                </c:pt>
                <c:pt idx="4">
                  <c:v>145</c:v>
                </c:pt>
                <c:pt idx="5">
                  <c:v>169</c:v>
                </c:pt>
                <c:pt idx="6">
                  <c:v>161</c:v>
                </c:pt>
                <c:pt idx="7">
                  <c:v>125</c:v>
                </c:pt>
                <c:pt idx="8">
                  <c:v>65</c:v>
                </c:pt>
                <c:pt idx="9">
                  <c:v>40</c:v>
                </c:pt>
                <c:pt idx="10">
                  <c:v>38</c:v>
                </c:pt>
                <c:pt idx="11">
                  <c:v>13</c:v>
                </c:pt>
                <c:pt idx="12">
                  <c:v>2</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numCache>
            </c:numRef>
          </c:cat>
          <c:val>
            <c:numRef>
              <c:extLst>
                <c:ext xmlns:c15="http://schemas.microsoft.com/office/drawing/2012/chart" uri="{02D57815-91ED-43cb-92C2-25804820EDAC}">
                  <c15:fullRef>
                    <c15:sqref>Manpower!$B$13:$T$13</c15:sqref>
                  </c15:fullRef>
                </c:ext>
              </c:extLst>
              <c:f>Manpower!$B$13:$T$13</c:f>
              <c:numCache>
                <c:formatCode>0</c:formatCode>
                <c:ptCount val="19"/>
                <c:pt idx="1">
                  <c:v>41</c:v>
                </c:pt>
                <c:pt idx="2">
                  <c:v>50</c:v>
                </c:pt>
                <c:pt idx="3">
                  <c:v>62.8</c:v>
                </c:pt>
                <c:pt idx="4">
                  <c:v>68</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numCache>
            </c:numRef>
          </c:cat>
          <c:val>
            <c:numRef>
              <c:extLst>
                <c:ext xmlns:c15="http://schemas.microsoft.com/office/drawing/2012/chart" uri="{02D57815-91ED-43cb-92C2-25804820EDAC}">
                  <c15:fullRef>
                    <c15:sqref>Manpower!$B$15:$V$15</c15:sqref>
                  </c15:fullRef>
                </c:ext>
              </c:extLst>
              <c:f>Manpower!$B$15:$T$15</c:f>
              <c:numCache>
                <c:formatCode>General</c:formatCode>
                <c:ptCount val="19"/>
                <c:pt idx="2">
                  <c:v>82</c:v>
                </c:pt>
                <c:pt idx="3">
                  <c:v>90</c:v>
                </c:pt>
                <c:pt idx="4">
                  <c:v>145</c:v>
                </c:pt>
                <c:pt idx="5">
                  <c:v>169</c:v>
                </c:pt>
                <c:pt idx="6">
                  <c:v>161</c:v>
                </c:pt>
                <c:pt idx="7">
                  <c:v>125</c:v>
                </c:pt>
                <c:pt idx="8">
                  <c:v>65</c:v>
                </c:pt>
                <c:pt idx="9">
                  <c:v>40</c:v>
                </c:pt>
                <c:pt idx="10">
                  <c:v>38</c:v>
                </c:pt>
                <c:pt idx="11">
                  <c:v>13</c:v>
                </c:pt>
                <c:pt idx="12">
                  <c:v>2</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a:solidFill>
            <a:schemeClr val="tx1"/>
          </a:solidFill>
        </a:ln>
        <a:effectLst/>
      </c:spPr>
    </c:plotArea>
    <c:legend>
      <c:legendPos val="tr"/>
      <c:layout>
        <c:manualLayout>
          <c:xMode val="edge"/>
          <c:yMode val="edge"/>
          <c:x val="0.80072502248702704"/>
          <c:y val="8.2280974175666696E-2"/>
          <c:w val="0.10342550256186615"/>
          <c:h val="0.11682575654605622"/>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3123116217020236E-2"/>
          <c:y val="1.6995149668984848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strRef>
              <c:f>Manpower!$B$32:$T$33</c:f>
              <c:strCache>
                <c:ptCount val="15"/>
                <c:pt idx="0">
                  <c:v>Jun-26</c:v>
                </c:pt>
                <c:pt idx="1">
                  <c:v>Jul-26</c:v>
                </c:pt>
                <c:pt idx="2">
                  <c:v>Aug-26</c:v>
                </c:pt>
                <c:pt idx="3">
                  <c:v>Sep-26</c:v>
                </c:pt>
                <c:pt idx="4">
                  <c:v>Oct-26</c:v>
                </c:pt>
                <c:pt idx="5">
                  <c:v>Nov-26</c:v>
                </c:pt>
                <c:pt idx="6">
                  <c:v>Dec-26</c:v>
                </c:pt>
                <c:pt idx="7">
                  <c:v>Jan-27</c:v>
                </c:pt>
                <c:pt idx="8">
                  <c:v>Feb-27</c:v>
                </c:pt>
                <c:pt idx="9">
                  <c:v>Mar-27</c:v>
                </c:pt>
                <c:pt idx="10">
                  <c:v>Apr-27</c:v>
                </c:pt>
                <c:pt idx="11">
                  <c:v>May-27</c:v>
                </c:pt>
                <c:pt idx="12">
                  <c:v>Jun-27</c:v>
                </c:pt>
                <c:pt idx="13">
                  <c:v>Jul-27</c:v>
                </c:pt>
                <c:pt idx="14">
                  <c:v>Aug-27</c:v>
                </c:pt>
              </c:strCache>
            </c:strRef>
          </c:cat>
          <c:val>
            <c:numRef>
              <c:f>Manpower!$B$34:$T$34</c:f>
              <c:numCache>
                <c:formatCode>General</c:formatCode>
                <c:ptCount val="19"/>
                <c:pt idx="0">
                  <c:v>0</c:v>
                </c:pt>
                <c:pt idx="1">
                  <c:v>9</c:v>
                </c:pt>
                <c:pt idx="2">
                  <c:v>51</c:v>
                </c:pt>
                <c:pt idx="3">
                  <c:v>56</c:v>
                </c:pt>
                <c:pt idx="4">
                  <c:v>80</c:v>
                </c:pt>
                <c:pt idx="5">
                  <c:v>91</c:v>
                </c:pt>
                <c:pt idx="6">
                  <c:v>74</c:v>
                </c:pt>
                <c:pt idx="7">
                  <c:v>46</c:v>
                </c:pt>
                <c:pt idx="8">
                  <c:v>20</c:v>
                </c:pt>
                <c:pt idx="9">
                  <c:v>14</c:v>
                </c:pt>
                <c:pt idx="10">
                  <c:v>10</c:v>
                </c:pt>
                <c:pt idx="11">
                  <c:v>2</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strRef>
              <c:f>Manpower!$B$32:$T$33</c:f>
              <c:strCache>
                <c:ptCount val="15"/>
                <c:pt idx="0">
                  <c:v>Jun-26</c:v>
                </c:pt>
                <c:pt idx="1">
                  <c:v>Jul-26</c:v>
                </c:pt>
                <c:pt idx="2">
                  <c:v>Aug-26</c:v>
                </c:pt>
                <c:pt idx="3">
                  <c:v>Sep-26</c:v>
                </c:pt>
                <c:pt idx="4">
                  <c:v>Oct-26</c:v>
                </c:pt>
                <c:pt idx="5">
                  <c:v>Nov-26</c:v>
                </c:pt>
                <c:pt idx="6">
                  <c:v>Dec-26</c:v>
                </c:pt>
                <c:pt idx="7">
                  <c:v>Jan-27</c:v>
                </c:pt>
                <c:pt idx="8">
                  <c:v>Feb-27</c:v>
                </c:pt>
                <c:pt idx="9">
                  <c:v>Mar-27</c:v>
                </c:pt>
                <c:pt idx="10">
                  <c:v>Apr-27</c:v>
                </c:pt>
                <c:pt idx="11">
                  <c:v>May-27</c:v>
                </c:pt>
                <c:pt idx="12">
                  <c:v>Jun-27</c:v>
                </c:pt>
                <c:pt idx="13">
                  <c:v>Jul-27</c:v>
                </c:pt>
                <c:pt idx="14">
                  <c:v>Aug-27</c:v>
                </c:pt>
              </c:strCache>
            </c:strRef>
          </c:cat>
          <c:val>
            <c:numRef>
              <c:f>Manpower!$B$36:$T$36</c:f>
              <c:numCache>
                <c:formatCode>0</c:formatCode>
                <c:ptCount val="19"/>
                <c:pt idx="1">
                  <c:v>37</c:v>
                </c:pt>
                <c:pt idx="2">
                  <c:v>44</c:v>
                </c:pt>
                <c:pt idx="3">
                  <c:v>56.8</c:v>
                </c:pt>
                <c:pt idx="4">
                  <c:v>62</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strRef>
              <c:f>Manpower!$B$32:$T$33</c:f>
              <c:strCache>
                <c:ptCount val="15"/>
                <c:pt idx="0">
                  <c:v>Jun-26</c:v>
                </c:pt>
                <c:pt idx="1">
                  <c:v>Jul-26</c:v>
                </c:pt>
                <c:pt idx="2">
                  <c:v>Aug-26</c:v>
                </c:pt>
                <c:pt idx="3">
                  <c:v>Sep-26</c:v>
                </c:pt>
                <c:pt idx="4">
                  <c:v>Oct-26</c:v>
                </c:pt>
                <c:pt idx="5">
                  <c:v>Nov-26</c:v>
                </c:pt>
                <c:pt idx="6">
                  <c:v>Dec-26</c:v>
                </c:pt>
                <c:pt idx="7">
                  <c:v>Jan-27</c:v>
                </c:pt>
                <c:pt idx="8">
                  <c:v>Feb-27</c:v>
                </c:pt>
                <c:pt idx="9">
                  <c:v>Mar-27</c:v>
                </c:pt>
                <c:pt idx="10">
                  <c:v>Apr-27</c:v>
                </c:pt>
                <c:pt idx="11">
                  <c:v>May-27</c:v>
                </c:pt>
                <c:pt idx="12">
                  <c:v>Jun-27</c:v>
                </c:pt>
                <c:pt idx="13">
                  <c:v>Jul-27</c:v>
                </c:pt>
                <c:pt idx="14">
                  <c:v>Aug-27</c:v>
                </c:pt>
              </c:strCache>
            </c:strRef>
          </c:cat>
          <c:val>
            <c:numRef>
              <c:f>Manpower!$B$38:$V$38</c:f>
              <c:numCache>
                <c:formatCode>General</c:formatCode>
                <c:ptCount val="21"/>
                <c:pt idx="3">
                  <c:v>56</c:v>
                </c:pt>
                <c:pt idx="4">
                  <c:v>80</c:v>
                </c:pt>
                <c:pt idx="5">
                  <c:v>91</c:v>
                </c:pt>
                <c:pt idx="6">
                  <c:v>74</c:v>
                </c:pt>
                <c:pt idx="7">
                  <c:v>46</c:v>
                </c:pt>
                <c:pt idx="8">
                  <c:v>20</c:v>
                </c:pt>
                <c:pt idx="9">
                  <c:v>14</c:v>
                </c:pt>
                <c:pt idx="10">
                  <c:v>10</c:v>
                </c:pt>
                <c:pt idx="11">
                  <c:v>2</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a:solidFill>
            <a:schemeClr val="tx1"/>
          </a:solidFill>
        </a:ln>
        <a:effectLst/>
      </c:spPr>
    </c:plotArea>
    <c:legend>
      <c:legendPos val="tr"/>
      <c:layout>
        <c:manualLayout>
          <c:xMode val="edge"/>
          <c:yMode val="edge"/>
          <c:x val="0.77333675556487969"/>
          <c:y val="8.1280077179895258E-2"/>
          <c:w val="0.13695809175977586"/>
          <c:h val="0.11540464370767355"/>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jpeg"/><Relationship Id="rId1" Type="http://schemas.openxmlformats.org/officeDocument/2006/relationships/image" Target="../media/image8.jpeg"/><Relationship Id="rId4" Type="http://schemas.openxmlformats.org/officeDocument/2006/relationships/image" Target="../media/image1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0.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jpeg"/><Relationship Id="rId5" Type="http://schemas.openxmlformats.org/officeDocument/2006/relationships/image" Target="../media/image20.png"/><Relationship Id="rId4" Type="http://schemas.openxmlformats.org/officeDocument/2006/relationships/image" Target="../media/image19.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5.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5.jpeg"/></Relationships>
</file>

<file path=xl/drawings/drawing1.xml><?xml version="1.0" encoding="utf-8"?>
<xdr:wsDr xmlns:xdr="http://schemas.openxmlformats.org/drawingml/2006/spreadsheetDrawing" xmlns:a="http://schemas.openxmlformats.org/drawingml/2006/main">
  <xdr:twoCellAnchor>
    <xdr:from>
      <xdr:col>24</xdr:col>
      <xdr:colOff>822893</xdr:colOff>
      <xdr:row>33</xdr:row>
      <xdr:rowOff>0</xdr:rowOff>
    </xdr:from>
    <xdr:to>
      <xdr:col>29</xdr:col>
      <xdr:colOff>0</xdr:colOff>
      <xdr:row>48</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21</xdr:row>
      <xdr:rowOff>0</xdr:rowOff>
    </xdr:from>
    <xdr:to>
      <xdr:col>25</xdr:col>
      <xdr:colOff>0</xdr:colOff>
      <xdr:row>48</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0</xdr:colOff>
      <xdr:row>33</xdr:row>
      <xdr:rowOff>32656</xdr:rowOff>
    </xdr:from>
    <xdr:to>
      <xdr:col>32</xdr:col>
      <xdr:colOff>840441</xdr:colOff>
      <xdr:row>47</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139211</xdr:colOff>
      <xdr:row>35</xdr:row>
      <xdr:rowOff>60158</xdr:rowOff>
    </xdr:from>
    <xdr:to>
      <xdr:col>32</xdr:col>
      <xdr:colOff>685800</xdr:colOff>
      <xdr:row>36</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2,251,645 </a:t>
          </a:fld>
          <a:endParaRPr lang="en-US" sz="1400" b="1">
            <a:solidFill>
              <a:srgbClr val="2C6682"/>
            </a:solidFill>
          </a:endParaRPr>
        </a:p>
      </xdr:txBody>
    </xdr:sp>
    <xdr:clientData/>
  </xdr:twoCellAnchor>
  <xdr:twoCellAnchor>
    <xdr:from>
      <xdr:col>17</xdr:col>
      <xdr:colOff>15389</xdr:colOff>
      <xdr:row>65</xdr:row>
      <xdr:rowOff>2062</xdr:rowOff>
    </xdr:from>
    <xdr:to>
      <xdr:col>20</xdr:col>
      <xdr:colOff>812423</xdr:colOff>
      <xdr:row>71</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35034</xdr:colOff>
      <xdr:row>77</xdr:row>
      <xdr:rowOff>26276</xdr:rowOff>
    </xdr:from>
    <xdr:to>
      <xdr:col>16</xdr:col>
      <xdr:colOff>832069</xdr:colOff>
      <xdr:row>85</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0</xdr:colOff>
      <xdr:row>50</xdr:row>
      <xdr:rowOff>228600</xdr:rowOff>
    </xdr:from>
    <xdr:to>
      <xdr:col>32</xdr:col>
      <xdr:colOff>850724</xdr:colOff>
      <xdr:row>59</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0</xdr:colOff>
      <xdr:row>61</xdr:row>
      <xdr:rowOff>17516</xdr:rowOff>
    </xdr:from>
    <xdr:to>
      <xdr:col>32</xdr:col>
      <xdr:colOff>849585</xdr:colOff>
      <xdr:row>68</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32</xdr:col>
      <xdr:colOff>27379</xdr:colOff>
      <xdr:row>0</xdr:row>
      <xdr:rowOff>52722</xdr:rowOff>
    </xdr:from>
    <xdr:to>
      <xdr:col>32</xdr:col>
      <xdr:colOff>819196</xdr:colOff>
      <xdr:row>1</xdr:row>
      <xdr:rowOff>93357</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0</xdr:colOff>
      <xdr:row>21</xdr:row>
      <xdr:rowOff>0</xdr:rowOff>
    </xdr:from>
    <xdr:to>
      <xdr:col>13</xdr:col>
      <xdr:colOff>0</xdr:colOff>
      <xdr:row>48</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0</xdr:colOff>
      <xdr:row>9</xdr:row>
      <xdr:rowOff>0</xdr:rowOff>
    </xdr:from>
    <xdr:to>
      <xdr:col>33</xdr:col>
      <xdr:colOff>0</xdr:colOff>
      <xdr:row>20</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1</xdr:colOff>
          <xdr:row>88</xdr:row>
          <xdr:rowOff>59054</xdr:rowOff>
        </xdr:from>
        <xdr:to>
          <xdr:col>4</xdr:col>
          <xdr:colOff>1039091</xdr:colOff>
          <xdr:row>93</xdr:row>
          <xdr:rowOff>473655</xdr:rowOff>
        </xdr:to>
        <xdr:pic>
          <xdr:nvPicPr>
            <xdr:cNvPr id="13" name="Picture 12">
              <a:extLst>
                <a:ext uri="{FF2B5EF4-FFF2-40B4-BE49-F238E27FC236}">
                  <a16:creationId xmlns:a16="http://schemas.microsoft.com/office/drawing/2014/main" id="{97AEDF14-E0C3-440F-BE3C-C4F45C1A3D84}"/>
                </a:ext>
              </a:extLst>
            </xdr:cNvPr>
            <xdr:cNvPicPr>
              <a:picLocks noChangeAspect="1" noChangeArrowheads="1"/>
              <a:extLst>
                <a:ext uri="{84589F7E-364E-4C9E-8A38-B11213B215E9}">
                  <a14:cameraTool cellRange="'Weekly Photos'!$B$24:$J$40" spid="_x0000_s243933"/>
                </a:ext>
              </a:extLst>
            </xdr:cNvPicPr>
          </xdr:nvPicPr>
          <xdr:blipFill>
            <a:blip xmlns:r="http://schemas.openxmlformats.org/officeDocument/2006/relationships" r:embed="rId11"/>
            <a:srcRect/>
            <a:stretch>
              <a:fillRect/>
            </a:stretch>
          </xdr:blipFill>
          <xdr:spPr bwMode="auto">
            <a:xfrm>
              <a:off x="1" y="22520736"/>
              <a:ext cx="6026726" cy="301232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1050694</xdr:colOff>
          <xdr:row>87</xdr:row>
          <xdr:rowOff>207819</xdr:rowOff>
        </xdr:from>
        <xdr:to>
          <xdr:col>9</xdr:col>
          <xdr:colOff>1333500</xdr:colOff>
          <xdr:row>93</xdr:row>
          <xdr:rowOff>439172</xdr:rowOff>
        </xdr:to>
        <xdr:pic>
          <xdr:nvPicPr>
            <xdr:cNvPr id="19" name="Picture 18">
              <a:extLst>
                <a:ext uri="{FF2B5EF4-FFF2-40B4-BE49-F238E27FC236}">
                  <a16:creationId xmlns:a16="http://schemas.microsoft.com/office/drawing/2014/main" id="{F44223AA-DC3F-4F27-BDDA-75BB5DD28DBB}"/>
                </a:ext>
              </a:extLst>
            </xdr:cNvPr>
            <xdr:cNvPicPr>
              <a:picLocks noChangeAspect="1" noChangeArrowheads="1"/>
              <a:extLst>
                <a:ext uri="{84589F7E-364E-4C9E-8A38-B11213B215E9}">
                  <a14:cameraTool cellRange="'Weekly Photos'!$L$24:$T$40" spid="_x0000_s243934"/>
                </a:ext>
              </a:extLst>
            </xdr:cNvPicPr>
          </xdr:nvPicPr>
          <xdr:blipFill>
            <a:blip xmlns:r="http://schemas.openxmlformats.org/officeDocument/2006/relationships" r:embed="rId12"/>
            <a:srcRect/>
            <a:stretch>
              <a:fillRect/>
            </a:stretch>
          </xdr:blipFill>
          <xdr:spPr bwMode="auto">
            <a:xfrm>
              <a:off x="6038330" y="22427046"/>
              <a:ext cx="5980488" cy="307153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1264226</xdr:colOff>
          <xdr:row>88</xdr:row>
          <xdr:rowOff>0</xdr:rowOff>
        </xdr:from>
        <xdr:to>
          <xdr:col>14</xdr:col>
          <xdr:colOff>816425</xdr:colOff>
          <xdr:row>93</xdr:row>
          <xdr:rowOff>401937</xdr:rowOff>
        </xdr:to>
        <xdr:pic>
          <xdr:nvPicPr>
            <xdr:cNvPr id="20" name="Picture 19">
              <a:extLst>
                <a:ext uri="{FF2B5EF4-FFF2-40B4-BE49-F238E27FC236}">
                  <a16:creationId xmlns:a16="http://schemas.microsoft.com/office/drawing/2014/main" id="{FB53C9FE-ECB6-4CA9-9431-5C27DF1E229E}"/>
                </a:ext>
              </a:extLst>
            </xdr:cNvPr>
            <xdr:cNvPicPr>
              <a:picLocks noChangeAspect="1" noChangeArrowheads="1"/>
              <a:extLst>
                <a:ext uri="{84589F7E-364E-4C9E-8A38-B11213B215E9}">
                  <a14:cameraTool cellRange="'Weekly Photos'!$B$5:$J$21" spid="_x0000_s243935"/>
                </a:ext>
              </a:extLst>
            </xdr:cNvPicPr>
          </xdr:nvPicPr>
          <xdr:blipFill>
            <a:blip xmlns:r="http://schemas.openxmlformats.org/officeDocument/2006/relationships" r:embed="rId13"/>
            <a:srcRect/>
            <a:stretch>
              <a:fillRect/>
            </a:stretch>
          </xdr:blipFill>
          <xdr:spPr bwMode="auto">
            <a:xfrm>
              <a:off x="11949544" y="22461682"/>
              <a:ext cx="5838699" cy="299966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0.78435</cdr:x>
      <cdr:y>0.62864</cdr:y>
    </cdr:from>
    <cdr:to>
      <cdr:x>0.97087</cdr:x>
      <cdr:y>0.8023</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10062671" y="4424408"/>
          <a:ext cx="2392923" cy="1222238"/>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V$21">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26CC785-1C0E-4B2C-B38C-144059880A93}" type="TxLink">
            <a:rPr lang="en-US" sz="1100" b="1" i="0" u="none" strike="noStrike">
              <a:solidFill>
                <a:srgbClr val="2C6682"/>
              </a:solidFill>
              <a:latin typeface="Calibri"/>
              <a:ea typeface="+mn-ea"/>
              <a:cs typeface="+mn-cs"/>
            </a:rPr>
            <a:pPr marL="0" indent="0" algn="ctr"/>
            <a:t>32.62%</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W$21">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7D27CD93-9DD8-43C3-B0AC-BF459840A58C}" type="TxLink">
            <a:rPr lang="en-US" sz="1100" b="1" i="0" u="none" strike="noStrike">
              <a:solidFill>
                <a:srgbClr val="2C6682"/>
              </a:solidFill>
              <a:latin typeface="Calibri"/>
              <a:ea typeface="+mn-ea"/>
              <a:cs typeface="+mn-cs"/>
            </a:rPr>
            <a:pPr marL="0" indent="0" algn="ctr"/>
            <a:t>45.23%</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X$21">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FAB436C0-B3B7-4102-A2A6-9E6A7C34D087}" type="TxLink">
            <a:rPr lang="en-US" sz="1100" b="1" i="0" u="none" strike="noStrike">
              <a:solidFill>
                <a:srgbClr val="2C6682"/>
              </a:solidFill>
              <a:latin typeface="Calibri"/>
              <a:ea typeface="+mn-ea"/>
              <a:cs typeface="+mn-cs"/>
            </a:rPr>
            <a:pPr marL="0" indent="0" algn="ctr"/>
            <a:t>12.61%</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0.82044</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11236552" y="4475418"/>
          <a:ext cx="2075017" cy="1221035"/>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J$21">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19.12%</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K$21">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33.35%</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L$21">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14.23%</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32</xdr:col>
      <xdr:colOff>0</xdr:colOff>
      <xdr:row>22</xdr:row>
      <xdr:rowOff>0</xdr:rowOff>
    </xdr:from>
    <xdr:to>
      <xdr:col>32</xdr:col>
      <xdr:colOff>304800</xdr:colOff>
      <xdr:row>22</xdr:row>
      <xdr:rowOff>304800</xdr:rowOff>
    </xdr:to>
    <xdr:sp macro="" textlink="">
      <xdr:nvSpPr>
        <xdr:cNvPr id="456705" name="AutoShape 1" descr="ردم مكان الجنونيتر">
          <a:extLst>
            <a:ext uri="{FF2B5EF4-FFF2-40B4-BE49-F238E27FC236}">
              <a16:creationId xmlns:a16="http://schemas.microsoft.com/office/drawing/2014/main" id="{5A6BEAC2-A214-16CA-8C29-0134CAF3AB91}"/>
            </a:ext>
          </a:extLst>
        </xdr:cNvPr>
        <xdr:cNvSpPr>
          <a:spLocks noChangeAspect="1" noChangeArrowheads="1"/>
        </xdr:cNvSpPr>
      </xdr:nvSpPr>
      <xdr:spPr bwMode="auto">
        <a:xfrm>
          <a:off x="19278600" y="481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40822</xdr:colOff>
      <xdr:row>4</xdr:row>
      <xdr:rowOff>35378</xdr:rowOff>
    </xdr:from>
    <xdr:to>
      <xdr:col>9</xdr:col>
      <xdr:colOff>655048</xdr:colOff>
      <xdr:row>20</xdr:row>
      <xdr:rowOff>97698</xdr:rowOff>
    </xdr:to>
    <xdr:pic>
      <xdr:nvPicPr>
        <xdr:cNvPr id="2" name="Picture 1">
          <a:extLst>
            <a:ext uri="{FF2B5EF4-FFF2-40B4-BE49-F238E27FC236}">
              <a16:creationId xmlns:a16="http://schemas.microsoft.com/office/drawing/2014/main" id="{E068ABF7-B3D0-F890-DEA2-351B7C7CA7C3}"/>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val="0"/>
            </a:ext>
          </a:extLst>
        </a:blip>
        <a:srcRect/>
        <a:stretch/>
      </xdr:blipFill>
      <xdr:spPr bwMode="auto">
        <a:xfrm>
          <a:off x="217715" y="1396092"/>
          <a:ext cx="5730512" cy="2892606"/>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58239</xdr:colOff>
      <xdr:row>4</xdr:row>
      <xdr:rowOff>93073</xdr:rowOff>
    </xdr:from>
    <xdr:to>
      <xdr:col>19</xdr:col>
      <xdr:colOff>612321</xdr:colOff>
      <xdr:row>20</xdr:row>
      <xdr:rowOff>111578</xdr:rowOff>
    </xdr:to>
    <xdr:pic>
      <xdr:nvPicPr>
        <xdr:cNvPr id="3" name="Picture 2">
          <a:extLst>
            <a:ext uri="{FF2B5EF4-FFF2-40B4-BE49-F238E27FC236}">
              <a16:creationId xmlns:a16="http://schemas.microsoft.com/office/drawing/2014/main" id="{954962BA-85D3-D9A9-C69B-FD7DA08375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val="0"/>
            </a:ext>
          </a:extLst>
        </a:blip>
        <a:srcRect/>
        <a:stretch/>
      </xdr:blipFill>
      <xdr:spPr>
        <a:xfrm>
          <a:off x="6249489" y="1453787"/>
          <a:ext cx="5670368" cy="2848791"/>
        </a:xfrm>
        <a:prstGeom prst="rect">
          <a:avLst/>
        </a:prstGeom>
      </xdr:spPr>
    </xdr:pic>
    <xdr:clientData/>
  </xdr:twoCellAnchor>
  <xdr:twoCellAnchor editAs="oneCell">
    <xdr:from>
      <xdr:col>1</xdr:col>
      <xdr:colOff>68036</xdr:colOff>
      <xdr:row>23</xdr:row>
      <xdr:rowOff>93073</xdr:rowOff>
    </xdr:from>
    <xdr:to>
      <xdr:col>9</xdr:col>
      <xdr:colOff>637629</xdr:colOff>
      <xdr:row>39</xdr:row>
      <xdr:rowOff>130084</xdr:rowOff>
    </xdr:to>
    <xdr:pic>
      <xdr:nvPicPr>
        <xdr:cNvPr id="4" name="Picture 3">
          <a:extLst>
            <a:ext uri="{FF2B5EF4-FFF2-40B4-BE49-F238E27FC236}">
              <a16:creationId xmlns:a16="http://schemas.microsoft.com/office/drawing/2014/main" id="{36A56A0A-9182-4EAF-27A1-7FA0ECA7D2B5}"/>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val="0"/>
            </a:ext>
          </a:extLst>
        </a:blip>
        <a:srcRect/>
        <a:stretch/>
      </xdr:blipFill>
      <xdr:spPr bwMode="auto">
        <a:xfrm>
          <a:off x="244929" y="5086894"/>
          <a:ext cx="5685879" cy="28672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66131</xdr:colOff>
      <xdr:row>22</xdr:row>
      <xdr:rowOff>430255</xdr:rowOff>
    </xdr:from>
    <xdr:to>
      <xdr:col>19</xdr:col>
      <xdr:colOff>612321</xdr:colOff>
      <xdr:row>39</xdr:row>
      <xdr:rowOff>172809</xdr:rowOff>
    </xdr:to>
    <xdr:pic>
      <xdr:nvPicPr>
        <xdr:cNvPr id="5" name="Picture 4">
          <a:extLst>
            <a:ext uri="{FF2B5EF4-FFF2-40B4-BE49-F238E27FC236}">
              <a16:creationId xmlns:a16="http://schemas.microsoft.com/office/drawing/2014/main" id="{66FF1437-5280-484C-4AF0-14A7335694A5}"/>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val="0"/>
            </a:ext>
          </a:extLst>
        </a:blip>
        <a:srcRect/>
        <a:stretch/>
      </xdr:blipFill>
      <xdr:spPr bwMode="auto">
        <a:xfrm>
          <a:off x="6257381" y="4988648"/>
          <a:ext cx="5662476" cy="30082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26</xdr:col>
      <xdr:colOff>122464</xdr:colOff>
      <xdr:row>1</xdr:row>
      <xdr:rowOff>39461</xdr:rowOff>
    </xdr:from>
    <xdr:to>
      <xdr:col>29</xdr:col>
      <xdr:colOff>212407</xdr:colOff>
      <xdr:row>4</xdr:row>
      <xdr:rowOff>952</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28039" y="125186"/>
          <a:ext cx="969418" cy="479016"/>
        </a:xfrm>
        <a:prstGeom prst="rect">
          <a:avLst/>
        </a:prstGeom>
      </xdr:spPr>
    </xdr:pic>
    <xdr:clientData/>
  </xdr:twoCellAnchor>
  <xdr:twoCellAnchor editAs="oneCell">
    <xdr:from>
      <xdr:col>26</xdr:col>
      <xdr:colOff>122464</xdr:colOff>
      <xdr:row>1</xdr:row>
      <xdr:rowOff>39461</xdr:rowOff>
    </xdr:from>
    <xdr:to>
      <xdr:col>29</xdr:col>
      <xdr:colOff>244792</xdr:colOff>
      <xdr:row>3</xdr:row>
      <xdr:rowOff>168592</xdr:rowOff>
    </xdr:to>
    <xdr:pic>
      <xdr:nvPicPr>
        <xdr:cNvPr id="3" name="Picture 2">
          <a:extLst>
            <a:ext uri="{FF2B5EF4-FFF2-40B4-BE49-F238E27FC236}">
              <a16:creationId xmlns:a16="http://schemas.microsoft.com/office/drawing/2014/main" id="{5D055FD9-C23C-4A76-BCF3-B6C7203BD914}"/>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866164" y="130901"/>
          <a:ext cx="1025298" cy="48346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31</xdr:col>
      <xdr:colOff>37150</xdr:colOff>
      <xdr:row>1</xdr:row>
      <xdr:rowOff>41107</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378291" y="0"/>
          <a:ext cx="521341" cy="4017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11</xdr:col>
      <xdr:colOff>152400</xdr:colOff>
      <xdr:row>0</xdr:row>
      <xdr:rowOff>0</xdr:rowOff>
    </xdr:from>
    <xdr:ext cx="2047061" cy="1698619"/>
    <xdr:pic>
      <xdr:nvPicPr>
        <xdr:cNvPr id="2" name="Picture 1">
          <a:extLst>
            <a:ext uri="{FF2B5EF4-FFF2-40B4-BE49-F238E27FC236}">
              <a16:creationId xmlns:a16="http://schemas.microsoft.com/office/drawing/2014/main" id="{FE115F98-326E-4982-8075-F76E29D1417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7109460" y="0"/>
          <a:ext cx="2047061" cy="1698619"/>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18</xdr:col>
      <xdr:colOff>59593</xdr:colOff>
      <xdr:row>12</xdr:row>
      <xdr:rowOff>114301</xdr:rowOff>
    </xdr:from>
    <xdr:to>
      <xdr:col>18</xdr:col>
      <xdr:colOff>581025</xdr:colOff>
      <xdr:row>32</xdr:row>
      <xdr:rowOff>178593</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7359374" y="2424114"/>
          <a:ext cx="521432" cy="3886198"/>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23</xdr:row>
      <xdr:rowOff>13774</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29</xdr:col>
      <xdr:colOff>190500</xdr:colOff>
      <xdr:row>0</xdr:row>
      <xdr:rowOff>311726</xdr:rowOff>
    </xdr:from>
    <xdr:to>
      <xdr:col>51</xdr:col>
      <xdr:colOff>44823</xdr:colOff>
      <xdr:row>11</xdr:row>
      <xdr:rowOff>134469</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201706</xdr:colOff>
      <xdr:row>29</xdr:row>
      <xdr:rowOff>100853</xdr:rowOff>
    </xdr:from>
    <xdr:to>
      <xdr:col>50</xdr:col>
      <xdr:colOff>587375</xdr:colOff>
      <xdr:row>45</xdr:row>
      <xdr:rowOff>149014</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59593</xdr:colOff>
      <xdr:row>12</xdr:row>
      <xdr:rowOff>114301</xdr:rowOff>
    </xdr:from>
    <xdr:to>
      <xdr:col>15</xdr:col>
      <xdr:colOff>581025</xdr:colOff>
      <xdr:row>32</xdr:row>
      <xdr:rowOff>89647</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741975" y="2422713"/>
          <a:ext cx="521432" cy="3785346"/>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23</xdr:row>
      <xdr:rowOff>13774</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oneCellAnchor>
    <xdr:from>
      <xdr:col>0</xdr:col>
      <xdr:colOff>-521474909</xdr:colOff>
      <xdr:row>0</xdr:row>
      <xdr:rowOff>415222</xdr:rowOff>
    </xdr:from>
    <xdr:ext cx="3882828" cy="6318841"/>
    <xdr:pic>
      <xdr:nvPicPr>
        <xdr:cNvPr id="2" name="Picture 1">
          <a:extLst>
            <a:ext uri="{FF2B5EF4-FFF2-40B4-BE49-F238E27FC236}">
              <a16:creationId xmlns:a16="http://schemas.microsoft.com/office/drawing/2014/main" id="{51E25B7E-EACF-44C5-ACCD-A1488873BBD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334" r="8845"/>
        <a:stretch/>
      </xdr:blipFill>
      <xdr:spPr>
        <a:xfrm>
          <a:off x="10505278481" y="186622"/>
          <a:ext cx="3882828" cy="63188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0</xdr:col>
      <xdr:colOff>-521474909</xdr:colOff>
      <xdr:row>0</xdr:row>
      <xdr:rowOff>415222</xdr:rowOff>
    </xdr:from>
    <xdr:ext cx="3882828" cy="6318841"/>
    <xdr:pic>
      <xdr:nvPicPr>
        <xdr:cNvPr id="3" name="Picture 2">
          <a:extLst>
            <a:ext uri="{FF2B5EF4-FFF2-40B4-BE49-F238E27FC236}">
              <a16:creationId xmlns:a16="http://schemas.microsoft.com/office/drawing/2014/main" id="{E899E593-31FF-45E8-A5D5-8C28C7D2742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334" r="8845"/>
        <a:stretch/>
      </xdr:blipFill>
      <xdr:spPr>
        <a:xfrm>
          <a:off x="10505278481" y="186622"/>
          <a:ext cx="3882828" cy="63188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0</xdr:col>
      <xdr:colOff>-70757560</xdr:colOff>
      <xdr:row>11</xdr:row>
      <xdr:rowOff>347054</xdr:rowOff>
    </xdr:from>
    <xdr:ext cx="6028570" cy="8562880"/>
    <xdr:pic>
      <xdr:nvPicPr>
        <xdr:cNvPr id="4" name="Picture 3">
          <a:extLst>
            <a:ext uri="{FF2B5EF4-FFF2-40B4-BE49-F238E27FC236}">
              <a16:creationId xmlns:a16="http://schemas.microsoft.com/office/drawing/2014/main" id="{741E1E13-1EAF-4137-90A8-E0EC4CE9D32C}"/>
            </a:ext>
          </a:extLst>
        </xdr:cNvPr>
        <xdr:cNvPicPr>
          <a:picLocks noChangeAspect="1"/>
        </xdr:cNvPicPr>
      </xdr:nvPicPr>
      <xdr:blipFill>
        <a:blip xmlns:r="http://schemas.openxmlformats.org/officeDocument/2006/relationships" r:embed="rId2"/>
        <a:stretch>
          <a:fillRect/>
        </a:stretch>
      </xdr:blipFill>
      <xdr:spPr>
        <a:xfrm>
          <a:off x="10052415390" y="2207604"/>
          <a:ext cx="6028570" cy="8562880"/>
        </a:xfrm>
        <a:prstGeom prst="rect">
          <a:avLst/>
        </a:prstGeom>
      </xdr:spPr>
    </xdr:pic>
    <xdr:clientData/>
  </xdr:oneCellAnchor>
  <xdr:twoCellAnchor editAs="oneCell">
    <xdr:from>
      <xdr:col>10</xdr:col>
      <xdr:colOff>112059</xdr:colOff>
      <xdr:row>2</xdr:row>
      <xdr:rowOff>11206</xdr:rowOff>
    </xdr:from>
    <xdr:to>
      <xdr:col>14</xdr:col>
      <xdr:colOff>1048901</xdr:colOff>
      <xdr:row>9</xdr:row>
      <xdr:rowOff>364079</xdr:rowOff>
    </xdr:to>
    <xdr:pic>
      <xdr:nvPicPr>
        <xdr:cNvPr id="11" name="Picture 10">
          <a:extLst>
            <a:ext uri="{FF2B5EF4-FFF2-40B4-BE49-F238E27FC236}">
              <a16:creationId xmlns:a16="http://schemas.microsoft.com/office/drawing/2014/main" id="{A299ED9E-9F9A-F706-FC4A-5AAE402B60DF}"/>
            </a:ext>
          </a:extLst>
        </xdr:cNvPr>
        <xdr:cNvPicPr>
          <a:picLocks noChangeAspect="1"/>
        </xdr:cNvPicPr>
      </xdr:nvPicPr>
      <xdr:blipFill>
        <a:blip xmlns:r="http://schemas.openxmlformats.org/officeDocument/2006/relationships" r:embed="rId3"/>
        <a:stretch>
          <a:fillRect/>
        </a:stretch>
      </xdr:blipFill>
      <xdr:spPr>
        <a:xfrm>
          <a:off x="9725425692" y="997324"/>
          <a:ext cx="4395425" cy="3182470"/>
        </a:xfrm>
        <a:prstGeom prst="rect">
          <a:avLst/>
        </a:prstGeom>
      </xdr:spPr>
    </xdr:pic>
    <xdr:clientData/>
  </xdr:twoCellAnchor>
  <xdr:twoCellAnchor editAs="oneCell">
    <xdr:from>
      <xdr:col>13</xdr:col>
      <xdr:colOff>16921</xdr:colOff>
      <xdr:row>12</xdr:row>
      <xdr:rowOff>324972</xdr:rowOff>
    </xdr:from>
    <xdr:to>
      <xdr:col>14</xdr:col>
      <xdr:colOff>1030941</xdr:colOff>
      <xdr:row>20</xdr:row>
      <xdr:rowOff>302560</xdr:rowOff>
    </xdr:to>
    <xdr:pic>
      <xdr:nvPicPr>
        <xdr:cNvPr id="5" name="Picture 4">
          <a:extLst>
            <a:ext uri="{FF2B5EF4-FFF2-40B4-BE49-F238E27FC236}">
              <a16:creationId xmlns:a16="http://schemas.microsoft.com/office/drawing/2014/main" id="{43CE2992-4D74-D9C3-7F9A-EEA43B073878}"/>
            </a:ext>
          </a:extLst>
        </xdr:cNvPr>
        <xdr:cNvPicPr>
          <a:picLocks noChangeAspect="1"/>
        </xdr:cNvPicPr>
      </xdr:nvPicPr>
      <xdr:blipFill>
        <a:blip xmlns:r="http://schemas.openxmlformats.org/officeDocument/2006/relationships" r:embed="rId4"/>
        <a:stretch>
          <a:fillRect/>
        </a:stretch>
      </xdr:blipFill>
      <xdr:spPr>
        <a:xfrm>
          <a:off x="9725428412" y="5345207"/>
          <a:ext cx="2123402" cy="3204882"/>
        </a:xfrm>
        <a:prstGeom prst="rect">
          <a:avLst/>
        </a:prstGeom>
      </xdr:spPr>
    </xdr:pic>
    <xdr:clientData/>
  </xdr:twoCellAnchor>
  <xdr:twoCellAnchor editAs="oneCell">
    <xdr:from>
      <xdr:col>11</xdr:col>
      <xdr:colOff>59615</xdr:colOff>
      <xdr:row>12</xdr:row>
      <xdr:rowOff>362399</xdr:rowOff>
    </xdr:from>
    <xdr:to>
      <xdr:col>12</xdr:col>
      <xdr:colOff>1049766</xdr:colOff>
      <xdr:row>20</xdr:row>
      <xdr:rowOff>268942</xdr:rowOff>
    </xdr:to>
    <xdr:pic>
      <xdr:nvPicPr>
        <xdr:cNvPr id="8" name="Picture 7">
          <a:extLst>
            <a:ext uri="{FF2B5EF4-FFF2-40B4-BE49-F238E27FC236}">
              <a16:creationId xmlns:a16="http://schemas.microsoft.com/office/drawing/2014/main" id="{E50B3C6B-3544-8B45-74EF-C00462642A03}"/>
            </a:ext>
          </a:extLst>
        </xdr:cNvPr>
        <xdr:cNvPicPr>
          <a:picLocks noChangeAspect="1"/>
        </xdr:cNvPicPr>
      </xdr:nvPicPr>
      <xdr:blipFill>
        <a:blip xmlns:r="http://schemas.openxmlformats.org/officeDocument/2006/relationships" r:embed="rId5" cstate="screen">
          <a:extLst>
            <a:ext uri="{28A0092B-C50C-407E-A947-70E740481C1C}">
              <a14:useLocalDpi xmlns:a14="http://schemas.microsoft.com/office/drawing/2010/main"/>
            </a:ext>
          </a:extLst>
        </a:blip>
        <a:stretch>
          <a:fillRect/>
        </a:stretch>
      </xdr:blipFill>
      <xdr:spPr>
        <a:xfrm>
          <a:off x="9727628351" y="5382634"/>
          <a:ext cx="2099534" cy="313383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jasarapmc-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UGUSTO-PC\Users\Aslan\Documents%20and%20Settings\rrutter\Local%20Settings\Temporary%20Internet%20Files\OLK101\PSR%20Project%20Status%20Report%20-%20British%20Waterways%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jasarapmc-my.sharepoint.com/My%20Documents/Kingdom-Centre-Backup/KC-A-HAIBACKUP/MonthlyPayments/Valuations/B-226-4%20Bill%2003%20Struct.%20to%20Level%20%20+179%20-%20Civi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BQ"/>
      <sheetName val="BQ External"/>
      <sheetName val="Basis"/>
      <sheetName val="Notes"/>
      <sheetName val="SHOPLIST"/>
      <sheetName val="TAS"/>
      <sheetName val="SubmitCal"/>
      <sheetName val="icmal"/>
      <sheetName val="Cash2"/>
      <sheetName val="Z"/>
      <sheetName val="Raw Data"/>
      <sheetName val="#REF"/>
      <sheetName val="Penthouse Apartment"/>
      <sheetName val="StattCo yCharges"/>
      <sheetName val="GFA_HQ_Building"/>
      <sheetName val="GFA_Conference"/>
      <sheetName val="Su}}ary"/>
      <sheetName val="LABOUR HISTOGRAM"/>
      <sheetName val="LEVEL SHEET"/>
      <sheetName val="SPT vs PHI"/>
      <sheetName val="CASHFLOWS"/>
      <sheetName val="D-623D"/>
      <sheetName val="Option"/>
      <sheetName val="Chiet tinh dz22"/>
      <sheetName val="Chiet tinh dz35"/>
      <sheetName val="CT Thang Mo"/>
      <sheetName val="1"/>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ancillary"/>
      <sheetName val="Graph Data (DO NOT PRINT)"/>
      <sheetName val="budget summary (2)"/>
      <sheetName val="Budget Analysis Summary"/>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BOQ"/>
      <sheetName val="Bill No. 2"/>
      <sheetName val="改加胶玻璃、室外栏杆"/>
      <sheetName val="Body Sheet"/>
      <sheetName val="1.0 Executive Summary"/>
      <sheetName val="Sheet2"/>
      <sheetName val="CT  PL"/>
      <sheetName val=""/>
      <sheetName val="Customize Your Invoice"/>
      <sheetName val="B"/>
      <sheetName val="HVAC BoQ"/>
      <sheetName val="PriceSummary"/>
      <sheetName val="企业表一"/>
      <sheetName val="M-5C"/>
      <sheetName val="M-5A"/>
      <sheetName val="FOL - Bar"/>
      <sheetName val="ANNEXURE-A"/>
      <sheetName val="POWER"/>
      <sheetName val="MTP"/>
      <sheetName val="Sheet1"/>
      <sheetName val="Data"/>
      <sheetName val="Tender Summary"/>
      <sheetName val="Insurance Ext"/>
      <sheetName val="Prelims"/>
      <sheetName val="LABOUR_HISTOGRAM"/>
      <sheetName val="JAS"/>
      <sheetName val="HQ-TO"/>
      <sheetName val="intr stool brkup"/>
      <sheetName val="Bill 2"/>
      <sheetName val="Ap A"/>
      <sheetName val="List"/>
      <sheetName val="Budget"/>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Currencies"/>
      <sheetName val="Rate analysis"/>
      <sheetName val="ConferenceCentre_x0000_옰ʒ䄂ʒ鵠ʐ䄂ʒ閐̐䄂ʒ蕈̐"/>
      <sheetName val="Top sheet"/>
      <sheetName val="COC"/>
      <sheetName val="Inputs"/>
      <sheetName val="LABOUR_HISTOGRAM1"/>
      <sheetName val="Sheet3"/>
      <sheetName val="SHOPLIST.xls"/>
      <sheetName val="Geneí¬_x0008_i_x0000__x0000__x0014__x0000_0."/>
      <sheetName val="70_x0000_,/0_x0000_s«_x0008_i_x0000_Æø_x0003_í¬_x0008_i_x0000_"/>
      <sheetName val="Softscape Buildup"/>
      <sheetName val="Mat'l Rate"/>
      <sheetName val="CERTIFICATE"/>
      <sheetName val="Bill 7"/>
      <sheetName val="2 Div 14 "/>
      <sheetName val="마산월령동골조물량변경"/>
      <sheetName val="Rate_Analysis"/>
      <sheetName val="Bill 1"/>
      <sheetName val="Bill 3"/>
      <sheetName val="Bill 4"/>
      <sheetName val="Bill 5"/>
      <sheetName val="Bill 6"/>
      <sheetName val="concrete"/>
      <sheetName val="beam-reinft-IIInd floor"/>
      <sheetName val="Wall"/>
      <sheetName val="ACT_SPS"/>
      <sheetName val="SPSF"/>
      <sheetName val="Invoice Summary"/>
      <sheetName val="COLUMN"/>
      <sheetName val="_x0000__x0000__x0000__x0000__x0000__x0000__x0000__x0000_"/>
      <sheetName val="POWER ASSUMPTIONS"/>
      <sheetName val="sal"/>
      <sheetName val="ABSTRACT"/>
      <sheetName val="DETAILED  BOQ"/>
      <sheetName val="M-Book for Conc"/>
      <sheetName val="M-Book for FW"/>
      <sheetName val="Vehicles"/>
      <sheetName val="col-reinft1"/>
      <sheetName val="Activity List"/>
      <sheetName val="기계내역서"/>
      <sheetName val="DATAS"/>
      <sheetName val="Tender_Summary"/>
      <sheetName val="Insurance_Ext"/>
      <sheetName val="SAP"/>
      <sheetName val="Customize_Your_Invoice"/>
      <sheetName val="HVAC_BoQ"/>
      <sheetName val="Dubai golf"/>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공종별_집계금액"/>
      <sheetName val="PROJECT BRIEF"/>
      <sheetName val="Geneí¬_x0008_i"/>
      <sheetName val="70"/>
      <sheetName val="beam-reinft-machine rm"/>
      <sheetName val="girder"/>
      <sheetName val="Rocker"/>
      <sheetName val="98Price"/>
      <sheetName val="Bill_21"/>
      <sheetName val="2_Div_14_"/>
      <sheetName val="Civil Boq"/>
      <sheetName val="C (3)"/>
      <sheetName val="CODE"/>
      <sheetName val="HIRED LABOUR CODE"/>
      <sheetName val="PA- Consutant "/>
      <sheetName val="Design"/>
      <sheetName val="upa"/>
      <sheetName val="foot-slab reinft"/>
      <sheetName val="WITHOUT C&amp;I PROFIT (3)"/>
      <sheetName val="escalation"/>
      <sheetName val="ANAL"/>
      <sheetName val="BILL COV"/>
      <sheetName val="Ra  stair"/>
      <sheetName val="2_Div_14_1"/>
      <sheetName val="Geneí¬i0_"/>
      <sheetName val="70,/0s«iÆøí¬i"/>
      <sheetName val="ConferenceCentre?옰ʒ䄂ʒ鵠ʐ䄂ʒ閐̐䄂ʒ蕈̐"/>
      <sheetName val="Chiet t"/>
      <sheetName val="Staffing and Rates IA"/>
      <sheetName val="Working for RCC"/>
      <sheetName val="Annex"/>
      <sheetName val="factors"/>
      <sheetName val="P4-B"/>
      <sheetName val="Break_Up"/>
      <sheetName val="RESULT"/>
      <sheetName val="IO LIST"/>
      <sheetName val="Formulas"/>
      <sheetName val="Material "/>
      <sheetName val="Quote Sheet"/>
      <sheetName val="Materials Cost(PCC)"/>
      <sheetName val="PROJECT_BRIEF1"/>
      <sheetName val="Bill_22"/>
      <sheetName val="C_(3)1"/>
      <sheetName val="Ap_A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C_(3)"/>
      <sheetName val="Ap_A"/>
      <sheetName val="MOS"/>
      <sheetName val="CHART OF ACCOUNTS"/>
      <sheetName val="E-Bill No.6 A-O"/>
      <sheetName val="India F&amp;S Template"/>
      <sheetName val="Day work"/>
      <sheetName val="Eq. Mobilization"/>
      <sheetName val="RA-markate"/>
      <sheetName val="BOQ_Direct_selling cost"/>
      <sheetName val="77S(O)"/>
      <sheetName val="PointNo.5"/>
      <sheetName val="11-hsd"/>
      <sheetName val="13-septic"/>
      <sheetName val="7-ug"/>
      <sheetName val="2-utility"/>
      <sheetName val="18-misc"/>
      <sheetName val="5-pipe"/>
      <sheetName val="w't table"/>
      <sheetName val="cp-e1"/>
      <sheetName val="SIEMENS"/>
      <sheetName val="Data_Summary"/>
      <sheetName val="GFA_HQ_Building6"/>
      <sheetName val="250mm"/>
      <sheetName val="200mm"/>
      <sheetName val="160mm"/>
      <sheetName val="FITTINGS"/>
      <sheetName val="VALVE CHAMBERS"/>
      <sheetName val="Fire Hydrants"/>
      <sheetName val="B.GATE VALVE"/>
      <sheetName val="Sub G1 Fire"/>
      <sheetName val="Sub G12 Fire"/>
      <sheetName val="Quantity"/>
      <sheetName val="??-BLDG"/>
      <sheetName val="PNT-QUOT-#3"/>
      <sheetName val="COAT&amp;WRAP-QIOT-#3"/>
      <sheetName val="ml"/>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Toolbox"/>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7"/>
      <sheetName val="Rate_analysis4"/>
      <sheetName val="Softscape_Buildup"/>
      <sheetName val="Mat'l_Rate"/>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INSTR"/>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갑지"/>
      <sheetName val="15-MECH"/>
      <sheetName val="VALVE_CHAMBERS"/>
      <sheetName val="Fire_Hydrants"/>
      <sheetName val="B_GATE_VALVE"/>
      <sheetName val="Sub_G1_Fire"/>
      <sheetName val="Sub_G12_Fire"/>
      <sheetName val="DETAILED__BOQ1"/>
      <sheetName val="M-Book_for_Conc1"/>
      <sheetName val="M-Book_for_FW1"/>
      <sheetName val="HIRED_LABOUR_CODE1"/>
      <sheetName val="PA-_Consutant_1"/>
      <sheetName val="foot-slab_reinft1"/>
      <sheetName val="VALVE_CHAMBERS1"/>
      <sheetName val="Fire_Hydrants1"/>
      <sheetName val="B_GATE_VALVE1"/>
      <sheetName val="Sub_G1_Fire1"/>
      <sheetName val="Sub_G12_Fire1"/>
      <sheetName val="DETAILED__BOQ2"/>
      <sheetName val="M-Book_for_Conc2"/>
      <sheetName val="M-Book_for_FW2"/>
      <sheetName val="Ra__stair1"/>
      <sheetName val="HIRED_LABOUR_CODE2"/>
      <sheetName val="PA-_Consutant_2"/>
      <sheetName val="foot-slab_reinft2"/>
      <sheetName val="BILL_COV1"/>
      <sheetName val="Day_work"/>
      <sheetName val="Dropdown"/>
      <sheetName val="B185-B-2"/>
      <sheetName val="B185-B-3"/>
      <sheetName val="B185-B-4"/>
      <sheetName val="B185-B-5"/>
      <sheetName val="B185-B-6"/>
      <sheetName val="B185-B-7"/>
      <sheetName val="B185-B-8"/>
      <sheetName val="B185-B-9.1"/>
      <sheetName val="B185-B-9.2"/>
      <sheetName val="Material List "/>
      <sheetName val="Elemental Buildup"/>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SITE WORK"/>
      <sheetName val="Back up"/>
      <sheetName val="%"/>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BS"/>
      <sheetName val="PMWeb data"/>
      <sheetName val="ConferenceCentre_x005f_x0000_옰ʒ䄂ʒ鵠ʐ䄂ʒ"/>
      <sheetName val="Geneí¬_x005f_x0008_i_x005f_x0000__x005f_x0000__x0"/>
      <sheetName val="70_x005f_x0000_,/0_x005f_x0000_s«_x005f_x0008_i_x"/>
      <sheetName val="_x005f_x0000__x005f_x0000__x005f_x0000__x005f_x0000__x0"/>
      <sheetName val="Geneí¬_x0008_i??_x0014_?0."/>
      <sheetName val="70?,/0?s«_x0008_i?Æø_x0003_í¬_x0008_i?"/>
      <sheetName val="????????"/>
      <sheetName val="房屋及建筑物"/>
      <sheetName val="XL4Poppy"/>
      <sheetName val="SStaff-Sept2013"/>
      <sheetName val="Index List"/>
      <sheetName val="Type List"/>
      <sheetName val="File Types"/>
      <sheetName val="Day_work1"/>
      <sheetName val="70_x005f_x0000_,_0_x005f_x0000_s«_x005f_x0008_i_x"/>
      <sheetName val="Geneí¬_x005f_x0008_i"/>
      <sheetName val="2.2)Revised Cash Flow"/>
      <sheetName val="Gra¦_x0004_)"/>
      <sheetName val="/VW"/>
      <sheetName val="PMWeb_data"/>
      <sheetName val="SS_MH"/>
      <sheetName val="SS MH"/>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VALVE_CHAMBERS2"/>
      <sheetName val="Fire_Hydrants2"/>
      <sheetName val="B_GATE_VALVE2"/>
      <sheetName val="Sub_G1_Fire2"/>
      <sheetName val="Sub_G12_Fire2"/>
      <sheetName val="HIRED_LABOUR_CODE3"/>
      <sheetName val="PA-_Consutant_3"/>
      <sheetName val="foot-slab_reinft3"/>
      <sheetName val="DETAILED__BOQ3"/>
      <sheetName val="M-Book_for_Conc3"/>
      <sheetName val="M-Book_for_FW3"/>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w't_table"/>
      <sheetName val="입찰내역 발주처 양식"/>
      <sheetName val="LIST DO NOT REMOVE"/>
      <sheetName val="Day_work2"/>
      <sheetName val="Gra¦)VW_U"/>
      <sheetName val="/VWVU))tÏØ0  "/>
      <sheetName val="/VWVU))tÏØ0__"/>
      <sheetName val="Summary of Work"/>
      <sheetName val="PRECAST lightconc-II"/>
      <sheetName val="P&amp;L-BDMC"/>
      <sheetName val="final abstract"/>
      <sheetName val="Detail"/>
      <sheetName val="p&amp;m"/>
      <sheetName val="Voucher"/>
      <sheetName val="Staff Acco."/>
      <sheetName val="TBAL9697 -group wise  sdpl"/>
      <sheetName val="2_2)Revised_Cash_Flow"/>
      <sheetName val="Lists"/>
      <sheetName val="Employee List"/>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Elemental_Buildup"/>
      <sheetName val="VCH-SLC"/>
      <sheetName val="Item- Compact"/>
      <sheetName val="Supplier"/>
      <sheetName val="BLK2"/>
      <sheetName val="BLK3"/>
      <sheetName val="E &amp; R"/>
      <sheetName val="radar"/>
      <sheetName val="UG"/>
      <sheetName val="Steel"/>
      <sheetName val="Map"/>
      <sheetName val="[SHOPLIST.xls][SHOPLIST.xls]70_x0000_"/>
      <sheetName val="[SHOPLIST.xls][SHOPLIST.xls]70,"/>
      <sheetName val="Risk Breakdown Structure"/>
      <sheetName val="Header"/>
      <sheetName val="BASE_APR17_HISTOGRAMS"/>
      <sheetName val="PRJDATA"/>
      <sheetName val="Master"/>
      <sheetName val="Lookup"/>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GRSummary"/>
      <sheetName val="Demand"/>
      <sheetName val="Occ"/>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Рабочий лист"/>
      <sheetName val="ФМ"/>
      <sheetName val="Сравнение"/>
      <sheetName val="Prices"/>
      <sheetName val="Rate summary"/>
      <sheetName val="#REF!"/>
      <sheetName val="SW-TEO"/>
      <sheetName val="科目余额表正式"/>
      <sheetName val="Annex 1 Sect 3a"/>
      <sheetName val="Annex 1 Sect 3a.1"/>
      <sheetName val="Annex 1 Sect 3b"/>
      <sheetName val="Annex 1 Sect 3c"/>
      <sheetName val="HOURLY RATES"/>
      <sheetName val="Elemental_Buildup1"/>
      <sheetName val="PointNo_51"/>
      <sheetName val="B6_2_"/>
      <sheetName val="LIST_DO_NOT_REMOVE"/>
      <sheetName val="Table"/>
      <sheetName val="PT 141- Site A Landscape"/>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ub_G1_Five"/>
      <sheetName val="Common Variables"/>
      <sheetName val="Geneí¬ i_x0000__x0000_ _x0000_0."/>
      <sheetName val="70_x0000_,/0_x0000_s« i_x0000_Æø í¬ i_x0000_"/>
      <sheetName val="d-safe DELUXE"/>
      <sheetName val="XV10017"/>
      <sheetName val="BG"/>
      <sheetName val="RAB AR&amp;STR"/>
      <sheetName val="Summary_of_Work"/>
      <sheetName val="Employee_List"/>
      <sheetName val="70,_0s«iÆøí¬i"/>
      <sheetName val="ConferenceCentre_옰ʒ䄂ʒ鵠ʐ䄂ʒ閐̐䄂ʒ蕈̐"/>
      <sheetName val="Geneí¬_x0008_i___x0014__0."/>
      <sheetName val="70_,_0_s«_x0008_i_Æø_x0003_í¬_x0008_i_"/>
      <sheetName val="________"/>
      <sheetName val="合成単価作成表-BLDG"/>
      <sheetName val="References"/>
      <sheetName val="Duct Accesories"/>
      <sheetName val="???? ??? ??"/>
      <sheetName val="INDIGINEOUS ITEMS "/>
      <sheetName val="office"/>
      <sheetName val="Lab"/>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200205C"/>
      <sheetName val="Headings"/>
      <sheetName val="[SHOPLIST.xls]70_x0000_,/0_x0000_s«_x0008_i_x0000_Æø_x0003_í¬"/>
      <sheetName val="[SHOPLIST.xls]70,/0s«iÆøí¬i"/>
      <sheetName val="Mall waterproofing"/>
      <sheetName val="MSCP waterproofing"/>
      <sheetName val="-----------------"/>
      <sheetName val="MA"/>
      <sheetName val="Rebars"/>
      <sheetName val="ConferenceCentre?옰ʒ䄂ʒ鵠ʐ䄂ʒ閐̐脭め_x0005__x0000_"/>
      <sheetName val="TESİSAT"/>
      <sheetName val="Rate_analysis10"/>
      <sheetName val="Staff_Acco_"/>
      <sheetName val="TBAL9697_-group_wise__sdpl"/>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R20_R30_work"/>
      <sheetName val="Ave.wtd.rates"/>
      <sheetName val="Labour &amp; Plant"/>
      <sheetName val="Intro"/>
      <sheetName val="AREA OF APPLICATION"/>
      <sheetName val="Back_up"/>
      <sheetName val="Risk_Breakdown_Structure"/>
      <sheetName val="LIST_DO_NOT_REMOVE1"/>
      <sheetName val="Project_Cost_Breakdown"/>
      <sheetName val="Rate_summary"/>
      <sheetName val="B6_2_1"/>
      <sheetName val="Item-_Compact"/>
      <sheetName val="E_&amp;_R"/>
      <sheetName val="Рабочий_лист"/>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train cash"/>
      <sheetName val="accom cash"/>
      <sheetName val="ConferenceCentre_x0000_옰ʒ䄂ʒ鵠ʐ䄂ʒ"/>
      <sheetName val="Geneí¬_x0008_i_x0000__x0000__x0"/>
      <sheetName val="70_x0000_,_0_x0000_s«_x0008_i_x"/>
      <sheetName val="_x0000__x0000__x0000__x0000__x0"/>
      <sheetName val="Source"/>
      <sheetName val="Debits as on 12.04.08"/>
      <sheetName val="STAFFSCHED "/>
      <sheetName val="Progress"/>
      <sheetName val="TRIAL BALANCE"/>
      <sheetName val="1.2 Staff Schedule"/>
      <sheetName val="E_&amp;_R1"/>
      <sheetName val="[SHOPLIST_xls]70,/0s«iÆøí¬"/>
      <sheetName val="[SHOPLIST_xls]70,/0s«iÆøí¬i"/>
      <sheetName val="SITE_WORK"/>
      <sheetName val="[SHOPLIST_xls][SHOPLIST_xls]70"/>
      <sheetName val="[SHOPLIST_xls][SHOPLIST_xls]70,"/>
      <sheetName val="Labour_&amp;_Plant"/>
      <sheetName val="1_2_Staff_Schedule"/>
      <sheetName val="Gra¦_x0004_)_x0000__x0000__x0"/>
      <sheetName val="_VW_x0000_VU_x0000_)_x0000__x"/>
      <sheetName val="RMOPS"/>
      <sheetName val="Base_Data"/>
      <sheetName val="UOM"/>
      <sheetName val="Definitions"/>
      <sheetName val="GPL Revenu Update"/>
      <sheetName val="DO NOT TOUCH"/>
      <sheetName val="Work Type"/>
      <sheetName val="Sheet7"/>
      <sheetName val="COSTING"/>
      <sheetName val="Finansal tamamlanma Eğrisi"/>
      <sheetName val="P-100.MRF.DB.R1"/>
      <sheetName val="FORM7"/>
      <sheetName val="Selections"/>
      <sheetName val="Cashflow projection"/>
      <sheetName val="PPA Summary"/>
      <sheetName val="Qtys ZamZam (Del. before)"/>
      <sheetName val="Qtys Relocation (Del before)"/>
      <sheetName val=" Qtys Sub &amp; Tents (Del. before)"/>
      <sheetName val="Qtys  Signages (Del. before)"/>
      <sheetName val="Qtys Temporary Passages (Del)"/>
      <sheetName val=" Qtys Ser. Rooms (Del before)"/>
      <sheetName val="% prog figs -u5 and total"/>
      <sheetName val="rc01"/>
      <sheetName val="ConferenceCentre_x005f_x0000_옰ʒ"/>
      <sheetName val="70_x005f_x0000_,_0_x005f_x0000_"/>
      <sheetName val="_VW"/>
      <sheetName val="_VWVU))tÏØ0  "/>
      <sheetName val="_VWVU))tÏØ0__"/>
      <sheetName val="__-BLDG"/>
      <sheetName val="_x005f_x0000__x005f_x0000__x005"/>
      <sheetName val="Geneí¬_x005f_x0008_i_x000"/>
      <sheetName val="[SHOPLIST.xls]70_x0000_,/0_x0000_s« i_x0000_Æø í¬"/>
      <sheetName val="Resumo Empreitadas"/>
      <sheetName val="1-G1"/>
      <sheetName val="Coding"/>
      <sheetName val="Geneí¬ i"/>
      <sheetName val="PTS-1"/>
      <sheetName val="instructions"/>
      <sheetName val="Annex_1_Sect_3a"/>
      <sheetName val="Annex_1_Sect_3a_1"/>
      <sheetName val="Annex_1_Sect_3b"/>
      <sheetName val="Annex_1_Sect_3c"/>
      <sheetName val="HOURLY_RATES"/>
      <sheetName val="MEP"/>
      <sheetName val="IRR"/>
      <sheetName val="70_x0000_,/0_x0000_s«_x0008_i_x"/>
      <sheetName val="[SHOPLIST.xls][SHOPLIST.xls]70"/>
      <sheetName val="[SHOPLIST.xls]/VW"/>
      <sheetName val="[SHOPLIST.xls]/VWVU))tÏØ0  "/>
      <sheetName val="[SHOPLIST.xls]/VWVU))tÏØ0__"/>
      <sheetName val="做法表"/>
      <sheetName val="Service Type"/>
      <sheetName val="Contract Division"/>
      <sheetName val="SubContract Type"/>
      <sheetName val="_SHOPLIST.xls_70"/>
      <sheetName val="_SHOPLIST.xls_70,_0s«iÆøí¬i"/>
      <sheetName val="工程量"/>
      <sheetName val="Data Validation"/>
      <sheetName val="TOSHIBA-Structure"/>
      <sheetName val="NKC6"/>
      <sheetName val="Div26 - Elect"/>
      <sheetName val="CHUNG CU CARRILON"/>
      <sheetName val="dv_info"/>
      <sheetName val="Equipment Rates"/>
      <sheetName val="pile Fabrication"/>
      <sheetName val="Estimation"/>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RAB_AR&amp;STR"/>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E"/>
      <sheetName val="LIST_DO_NOT_REMOVE2"/>
      <sheetName val="B6_2_2"/>
      <sheetName val="Staff_Acco_1"/>
      <sheetName val="TBAL9697_-group_wise__sdpl1"/>
      <sheetName val="Item-_Compact1"/>
      <sheetName val="Project_Cost_Breakdown1"/>
      <sheetName val="Annex_1_Sect_3a1"/>
      <sheetName val="Annex_1_Sect_3a_11"/>
      <sheetName val="Annex_1_Sect_3b1"/>
      <sheetName val="Annex_1_Sect_3c1"/>
      <sheetName val="HOURLY_RATES1"/>
      <sheetName val="steel total"/>
      <sheetName val="ELE BOQ"/>
      <sheetName val="Project"/>
      <sheetName val="PRICE INFO"/>
      <sheetName val="RC SUMMARY"/>
      <sheetName val="LABOUR PRODUCTIVITY-TAV"/>
      <sheetName val="MATERIAL PRICES"/>
      <sheetName val="Z- GENERAL PRICE SUMMARY"/>
      <sheetName val="FORM5"/>
      <sheetName val="Рабочий_лист1"/>
      <sheetName val="Common_Variables"/>
      <sheetName val="GPL_Revenu_Update"/>
      <sheetName val="DO_NOT_TOUCH"/>
      <sheetName val="Work_Type"/>
      <sheetName val="ConferenceCentre?옰ʒ䄂ʒ鵠ʐ䄂ʒ閐̐脭め"/>
      <sheetName val="PROJECT BRIEF(EX.NEW)"/>
      <sheetName val="Floor Box "/>
      <sheetName val="INDEX"/>
      <sheetName val="Home"/>
      <sheetName val="Architect"/>
      <sheetName val="Bill.10"/>
      <sheetName val="금융비용"/>
      <sheetName val="[SHOPLIST.xls][SHOPLIST.xls][SH"/>
      <sheetName val="Food"/>
      <sheetName val="SRC-B3U2"/>
      <sheetName val="analysis"/>
      <sheetName val="calculation_LC"/>
      <sheetName val="Internet"/>
      <sheetName val="Interior"/>
      <sheetName val="Materials_Cost(PCC)5"/>
      <sheetName val="India_F&amp;S_Template5"/>
      <sheetName val="IO_LIST5"/>
      <sheetName val="Material_5"/>
      <sheetName val="Quote_Sheet5"/>
      <sheetName val="BOQ_Direct_selling_cost5"/>
      <sheetName val="PRECAST_lightconc-II5"/>
      <sheetName val="final_abstract5"/>
      <sheetName val="TRIAL_BALANCE"/>
      <sheetName val="Ave_wtd_rates"/>
      <sheetName val="Debits_as_on_12_04_08"/>
      <sheetName val="STAFFSCHED_"/>
      <sheetName val="Z-_GENERAL_PRICE_SUMMARY"/>
      <sheetName val="superseded"/>
      <sheetName val="Confidential"/>
      <sheetName val="Final"/>
      <sheetName val="[SHOPLIST.xls]70"/>
      <sheetName val="[SHOPLIST.xls]70,"/>
      <sheetName val="70,"/>
      <sheetName val="ConferenceCentre?옰ʒ䄂ʒ鵠ʐ䄂ʒ閐̐脭め_x0005_"/>
      <sheetName val="Base BM-rebar"/>
      <sheetName val="Equip"/>
      <sheetName val="Dropdown List"/>
      <sheetName val="Tables"/>
      <sheetName val="Vendors"/>
      <sheetName val="Summ"/>
      <sheetName val="CostPlan"/>
      <sheetName val="Database"/>
      <sheetName val="Payment"/>
      <sheetName val="Input"/>
      <sheetName val="[SHOPLIST.xls][SHOPLIST.xls]70_"/>
      <sheetName val="[SHOPLIST.xls]/VW_x0000_VU_x0000_)_x0000__x0000__x0000_)_x0000__x0000__x0000_"/>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AC"/>
      <sheetName val="A1-Continuous"/>
      <sheetName val="E H - H. W.P."/>
      <sheetName val="E. H. Treatment for pile cap"/>
      <sheetName val="SO"/>
      <sheetName val="Materials "/>
      <sheetName val="Labour"/>
      <sheetName val="MAchinery(R1)"/>
      <sheetName val="Mix Design"/>
      <sheetName val="std-rates"/>
      <sheetName val="Rates"/>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입찰내역_발주처_양식4"/>
      <sheetName val="Chiet_t4"/>
      <sheetName val="Staffing_and_Rates_IA4"/>
      <sheetName val="Summary_of_Work2"/>
      <sheetName val="/VWVU))tÏØ0__4"/>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Geneí¬i___0_"/>
      <sheetName val="70_,_0_s«i_Æøí¬i_"/>
      <sheetName val="C1ㅇ"/>
      <sheetName val="PROJECT_BRIEF(EX_NEW)"/>
      <sheetName val="PNTEXT"/>
      <sheetName val="Materials_Cost(PCC)6"/>
      <sheetName val="India_F&amp;S_Template6"/>
      <sheetName val="IO_LIST6"/>
      <sheetName val="Material_6"/>
      <sheetName val="Quote_Sheet6"/>
      <sheetName val="BOQ_Direct_selling_cost6"/>
      <sheetName val="PRECAST_lightconc-II6"/>
      <sheetName val="final_abstract6"/>
      <sheetName val="E_&amp;_R2"/>
      <sheetName val="Labour_&amp;_Plant1"/>
      <sheetName val="[SHOPLIST_xls][SHOPLIST_xls]701"/>
      <sheetName val="TRIAL_BALANCE1"/>
      <sheetName val="Ave_wtd_rates1"/>
      <sheetName val="Debits_as_on_12_04_081"/>
      <sheetName val="STAFFSCHED_1"/>
      <sheetName val="Risk_Breakdown_Structure1"/>
      <sheetName val="Gra¦)_x0"/>
      <sheetName val="_VWVU)_x"/>
      <sheetName val="Equipment_Rates"/>
      <sheetName val="Geneí¬_i"/>
      <sheetName val="Projects"/>
      <sheetName val="Rate_analysis11"/>
      <sheetName val="Staff_Acco_2"/>
      <sheetName val="TBAL9697_-group_wise__sdpl2"/>
      <sheetName val="Common_Variables1"/>
      <sheetName val="[SHOPLIST_xls]70,/0s«iÆøí¬i1"/>
      <sheetName val="GPL_Revenu_Update1"/>
      <sheetName val="DO_NOT_TOUCH1"/>
      <sheetName val="Work_Type1"/>
      <sheetName val="PROJECT_BRIEF(EX_NEW)1"/>
      <sheetName val="[SHOPLIST_xls]70,/0s«_iÆø_í¬"/>
      <sheetName val="AREA_OF_APPLICATION"/>
      <sheetName val="ￒlￒmￒnￒaￒSￒmￒaￒy"/>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BaseWeight"/>
      <sheetName val="VIABILITY"/>
      <sheetName val="CSC"/>
      <sheetName val="ACC"/>
      <sheetName val="Cost Heading"/>
      <sheetName val="D &amp; W sizes"/>
      <sheetName val="DetEst"/>
      <sheetName val="SOPMA DD"/>
      <sheetName val="Floor_Box_"/>
      <sheetName val="Floor_Box_1"/>
      <sheetName val="Data Sheet"/>
      <sheetName val="[SHOPLIST.xls]/VWVU))tÏØ0__1"/>
      <sheetName val="[SHOPLIST.xls]/VWVU))tÏØ0__2"/>
      <sheetName val="door"/>
      <sheetName val="window"/>
      <sheetName val="Dropdowns"/>
      <sheetName val="BLOCK-A (MEA.SHEET)"/>
      <sheetName val="Labour Costs"/>
      <sheetName val="allowances"/>
      <sheetName val="tender allowances"/>
      <sheetName val=" Summary BKG 034"/>
      <sheetName val="BILL 3R"/>
      <sheetName val="anti-termite"/>
      <sheetName val="sheet6"/>
      <sheetName val="Ewaan Show Kitchen (2)"/>
      <sheetName val="Cash Flow Working"/>
      <sheetName val="BOQp4"/>
      <sheetName val="DATI_CONS"/>
      <sheetName val="2F 회의실견적(5_14 일대)"/>
      <sheetName val=" HIT-&gt;HMC 견적(3900)"/>
      <sheetName val="Appendix B"/>
      <sheetName val="HB CEC schd 4.2"/>
      <sheetName val="HB CEC schd 4.3"/>
      <sheetName val="HB CEC schd 5.2"/>
      <sheetName val="HB CEC schd 6.2"/>
      <sheetName val="HB CEC schd 7.2"/>
      <sheetName val="HB CEC schd 9.2"/>
      <sheetName val="Doha Farm"/>
      <sheetName val="Hic_150EOffice"/>
      <sheetName val="precast RC element"/>
      <sheetName val="New Bld"/>
      <sheetName val="BHANDUP"/>
      <sheetName val="Report"/>
      <sheetName val="CIF COST ITEM"/>
      <sheetName val="공문"/>
      <sheetName val="slipsumpR"/>
      <sheetName val="SubS2"/>
      <sheetName val="LMP"/>
      <sheetName val="PDT(L)1"/>
      <sheetName val="Attach 4-18"/>
      <sheetName val="TTL"/>
      <sheetName val="Data I (2)"/>
      <sheetName val="rEFERENCES "/>
      <sheetName val="DIV2"/>
      <sheetName val="DIV3"/>
      <sheetName val="DIV4"/>
      <sheetName val="DIV7"/>
      <sheetName val="DIV9"/>
      <sheetName val="KAP-2_C1_ALBAHA_GRID_POINT_NGL"/>
      <sheetName val="Flight-1"/>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aterial&amp;equipment"/>
      <sheetName val="MN T.B."/>
      <sheetName val="COMPLEXALL"/>
      <sheetName val="Results"/>
      <sheetName val="Site Dev BOQ"/>
      <sheetName val="May 05"/>
      <sheetName val="April 05"/>
      <sheetName val="Aug 05"/>
      <sheetName val="July 05"/>
      <sheetName val="June 05"/>
      <sheetName val="Nov 05"/>
      <sheetName val="Oct 05"/>
      <sheetName val="Sep 05"/>
      <sheetName val="主材价格"/>
      <sheetName val="_SHOPLIST.xls__SHOPLIST.xls_70"/>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_SHOPLIST.xls__SHOPLIST.xls_70_"/>
      <sheetName val="_VWVU))tÏØ0__1"/>
      <sheetName val="_VWVU))tÏØ0__2"/>
      <sheetName val="____ ___ __"/>
      <sheetName val="BQLIST"/>
      <sheetName val="Comp equip"/>
      <sheetName val="CPA33-34"/>
      <sheetName val="Indices"/>
      <sheetName val="conc-foot-gradeslab"/>
      <sheetName val="BOQ (2)"/>
      <sheetName val="Names"/>
      <sheetName val="LABOUR RATE"/>
      <sheetName val="Material Rate"/>
      <sheetName val="Labor abs-PW"/>
      <sheetName val="Labor abs-NMR"/>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ConferenceCentre_x005f_x005f_x0"/>
      <sheetName val="Geneí¬_x005f_x005f_x005f_x0008_"/>
      <sheetName val="70_x005f_x005f_x005f_x0000_,_0_"/>
      <sheetName val="B-3.2 EB"/>
      <sheetName val="Ragama"/>
      <sheetName val="B-3"/>
      <sheetName val="[SHOPLIST.xls]/VWVU))tÏØ0__3"/>
      <sheetName val="[SHOPLIST.xls]70,/0s«_iÆø_í¬_i"/>
      <sheetName val="[SHOPLIST.xls]70?,/0?s«i?Æøí¬i?"/>
      <sheetName val="[SHOPLIST.xls]/VWVU))tÏØ0__4"/>
      <sheetName val="grid"/>
      <sheetName val="Basic Rates"/>
      <sheetName val="Cost_any"/>
      <sheetName val="para"/>
      <sheetName val="kppl pl"/>
      <sheetName val="Set"/>
      <sheetName val="_SHOPLIST.xls_70_x0000_,_0_x000"/>
      <sheetName val="Calculations"/>
      <sheetName val="AREAS"/>
      <sheetName val="Labour Rate "/>
      <sheetName val="(M+L)"/>
      <sheetName val="Names&amp;Cases"/>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11"/>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Config-C"/>
      <sheetName val="Service"/>
      <sheetName val="[SHOPLIST_xls]70"/>
      <sheetName val="[SHOPLIST_xls]70,"/>
      <sheetName val="[SHOPLIST_xls]/VW"/>
      <sheetName val="[SHOPLIST_xls]/VWVU))tÏØ0__"/>
      <sheetName val="[SHOPLIST_xls]/VWVU))tÏØ0__1"/>
      <sheetName val="Materials_"/>
      <sheetName val="STAIR-A"/>
      <sheetName val="B1"/>
      <sheetName val="PB"/>
      <sheetName val="LANGUAGE"/>
      <sheetName val="Dash board"/>
      <sheetName val="Harewood"/>
      <sheetName val="Detbal"/>
      <sheetName val="2 Plex"/>
      <sheetName val="Sheet1 (2)"/>
      <sheetName val="4 Plex"/>
      <sheetName val="6 Plex "/>
      <sheetName val="Detailed Summary"/>
      <sheetName val="Sheet1 (3)"/>
      <sheetName val="Sheet1 (4)"/>
      <sheetName val="Print"/>
      <sheetName val="PRL"/>
      <sheetName val="Div.07 Thermal &amp; Moisture"/>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S"/>
      <sheetName val="1 - Main Building"/>
      <sheetName val="1 - Summary"/>
      <sheetName val="2 - Landscaping Works"/>
      <sheetName val="2 - Summary"/>
      <sheetName val="4 - Bldg Infra"/>
      <sheetName val="4 - Summary"/>
      <sheetName val="Trade Summary"/>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_prog_figs_-u5_and_total1"/>
      <sheetName val="Floor_Box_2"/>
      <sheetName val="[SHOPLIST_xls][SHOPLIST_xls][SH"/>
      <sheetName val="Site_Dev_BOQ"/>
      <sheetName val="Dash_board"/>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AOP Summary-2"/>
      <sheetName val="税费"/>
      <sheetName val="TABLO-3"/>
      <sheetName val="Transport"/>
      <sheetName val="Indirect"/>
      <sheetName val="Wordsdata"/>
      <sheetName val="02"/>
      <sheetName val="03"/>
      <sheetName val="04"/>
      <sheetName val="01"/>
      <sheetName val="Contractor Application"/>
      <sheetName val="General Summary"/>
      <sheetName val="08 MEP Summary"/>
      <sheetName val="03B1"/>
      <sheetName val="03B2"/>
      <sheetName val="Addnl works"/>
      <sheetName val="VARIATIONS"/>
      <sheetName val="B3. Material on Site-Detail"/>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E_H_-_H__W_P_2"/>
      <sheetName val="E__H__Treatment_for_pile_cap2"/>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Cashflow_projection2"/>
      <sheetName val="[SHOPLIST_xls][SHOPLIST_xls][S1"/>
      <sheetName val="Data_Sheet1"/>
      <sheetName val="Z-_GENERAL_PRICE_SUMMARY3"/>
      <sheetName val="Floor_Box_3"/>
      <sheetName val="[SHOPLIST_xls][SHOPLIST_xls]706"/>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Resumo_Empreitadas2"/>
      <sheetName val="PPA_Summary2"/>
      <sheetName val="Equipment_Rates2"/>
      <sheetName val="[SHOPLIST_xls]702"/>
      <sheetName val="[SHOPLIST_xls]70,2"/>
      <sheetName val="Base_BM-rebar2"/>
      <sheetName val="%_prog_figs_-u5_and_total2"/>
      <sheetName val="_VWVU))tÏØ0__3"/>
      <sheetName val="[SHOPLIST_xls][SHOPLIST_xls][S2"/>
      <sheetName val="Data_Sheet2"/>
      <sheetName val="[SHOPLIST.xls][SHOPLIST.xls]70?"/>
      <sheetName val="Sheet Index"/>
      <sheetName val="ce"/>
      <sheetName val="[SHOPLIST.xls]/VWVU))tÏØ0__5"/>
      <sheetName val="[SHOPLIST.xls]/VWVU))tÏØ0__6"/>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AOP_Summary-2"/>
      <sheetName val="Service_Type"/>
      <sheetName val="Contract_Division"/>
      <sheetName val="SubContract_Type"/>
      <sheetName val="_SHOPLIST_xls_70"/>
      <sheetName val="_SHOPLIST_xls_70,_0s«iÆøí¬i"/>
      <sheetName val="Attach_4-18"/>
      <sheetName val="Data_I_(2)"/>
      <sheetName val="rEFERENCES_"/>
      <sheetName val="PRICE_INFO"/>
      <sheetName val="RC_SUMMARY"/>
      <sheetName val="LABOUR_PRODUCTIVITY-TAV"/>
      <sheetName val="MATERIAL_PRICES"/>
      <sheetName val="P-100_MRF_DB_R1"/>
      <sheetName val="Cost_Heading"/>
      <sheetName val="Ewaan_Show_Kitchen_(2)"/>
      <sheetName val="Cash_Flow_Working"/>
      <sheetName val="MN_T_B_"/>
      <sheetName val="D_&amp;_W_sizes"/>
      <sheetName val="SOPMA_DD"/>
      <sheetName val="May_05"/>
      <sheetName val="April_05"/>
      <sheetName val="Aug_05"/>
      <sheetName val="July_05"/>
      <sheetName val="June_05"/>
      <sheetName val="Nov_05"/>
      <sheetName val="Oct_05"/>
      <sheetName val="Sep_05"/>
      <sheetName val="PROCTOR"/>
      <sheetName val="Status Summary"/>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PROJECT_BRIEF(EX_NEW)6"/>
      <sheetName val="AREA_OF_APPLICATION5"/>
      <sheetName val="Risk_Breakdown_Structure5"/>
      <sheetName val="Geneí¬_i5"/>
      <sheetName val="steel_total5"/>
      <sheetName val="ELE_BOQ5"/>
      <sheetName val="Mix_Design2"/>
      <sheetName val="[SHOPLIST_xls]/VW1"/>
      <sheetName val="[SHOPLIST_xls][SHOPLIST_xls]707"/>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SHOPLIST_xls][SHOPLIST_xls]709"/>
      <sheetName val="Materials_2"/>
      <sheetName val="BLOCK-A_(MEA_SHEET)1"/>
      <sheetName val="1_2_Staff_Schedule2"/>
      <sheetName val="Site_Dev_BOQ1"/>
      <sheetName val="Labour_Costs1"/>
      <sheetName val="Dash_board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VWVU))tÏØ0__11"/>
      <sheetName val="[SHOPLIST_xls]/VWVU))tÏØ0__6"/>
      <sheetName val="[SHOPLIST_xls]/VWVU))tÏØ0__7"/>
      <sheetName val="Dash_board2"/>
      <sheetName val="Site_Dev_BOQ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Summary "/>
      <sheetName val="B04-A - DIA SUDEER"/>
      <sheetName val="04D - Tanmyat"/>
      <sheetName val="13- B04-B &amp; C"/>
      <sheetName val=" SITE 09 B04-B&amp;C-AFAQ"/>
      <sheetName val="钢筋"/>
      <sheetName val="PLT-SUM"/>
      <sheetName val="Rate_analysis14"/>
      <sheetName val="[SHOPLIST_xls]703"/>
      <sheetName val="[SHOPLIST_xls]70,3"/>
      <sheetName val="Base_BM-rebar3"/>
      <sheetName val="[SHOPLIST_xls]/VW3"/>
      <sheetName val="Service_Type3"/>
      <sheetName val="Contract_Division3"/>
      <sheetName val="SubContract_Type3"/>
      <sheetName val="_SHOPLIST_xls_703"/>
      <sheetName val="_SHOPLIST_xls_70,_0s«iÆøí¬i3"/>
      <sheetName val="[SHOPLIST_xls][SHOPLIST_xls][S3"/>
      <sheetName val="Service_Type2"/>
      <sheetName val="Contract_Division2"/>
      <sheetName val="SubContract_Type2"/>
      <sheetName val="_SHOPLIST_xls_702"/>
      <sheetName val="_SHOPLIST_xls_70,_0s«iÆøí¬i2"/>
      <sheetName val="Service_Type1"/>
      <sheetName val="Contract_Division1"/>
      <sheetName val="SubContract_Type1"/>
      <sheetName val="_SHOPLIST_xls_701"/>
      <sheetName val="_SHOPLIST_xls_70,_0s«iÆøí¬i1"/>
      <sheetName val="DDL"/>
      <sheetName val="70,/0s«iÆøí¬"/>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Balance Sheet"/>
      <sheetName val="Estimate for approval"/>
      <sheetName val="Model"/>
      <sheetName val="CONSTRUCTION COMPONENT"/>
      <sheetName val="Laundry"/>
      <sheetName val="[SHOPLIST.xls]/VWVU))tÏØ0__7"/>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VU))tÏØ0__8"/>
      <sheetName val="[SHOPLIST_xls]/VWVU))tÏØ0__9"/>
      <sheetName val="[SHOPLIST_xls][SHOPLIST_xls]711"/>
      <sheetName val="Dash_board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Attach_4-182"/>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SHOPLIST.xls]70_x0000_,/0_x0000_s«_x0008_i_x"/>
      <sheetName val="Finansal_tamamlanma_Eğrisi"/>
      <sheetName val="BOQ_(2)"/>
      <sheetName val="LABOUR_RATE"/>
      <sheetName val="Material_Rate"/>
      <sheetName val="Labor_abs-PW"/>
      <sheetName val="Labor_abs-NMR"/>
      <sheetName val="kppl_pl"/>
      <sheetName val="Basic_Rates"/>
      <sheetName val="Combined_Results_"/>
      <sheetName val="precast_RC_element"/>
      <sheetName val="pile_Fabrication"/>
      <sheetName val="New_Bld"/>
      <sheetName val="KP1590_E"/>
      <sheetName val="Qty-UG"/>
      <sheetName val="Rates for public areas"/>
      <sheetName val="[SHOPLIST.xls][SHOPLIST.xls]/VW"/>
      <sheetName val="[SHOPLIST.xls]/VWVU))tÏØ0__8"/>
      <sheetName val="[SHOPLIST.xls]/VWVU))tÏØ0__9"/>
      <sheetName val="P-Sum-Cab"/>
      <sheetName val="Estimate_for_approval"/>
      <sheetName val="HWDG"/>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Div_07_Thermal_&amp;_Moisture"/>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Abs PMRL"/>
      <sheetName val="4"/>
      <sheetName val="Core Data"/>
      <sheetName val="Master data"/>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_SHOPLIST_xls__SHOPLIST_xls_70"/>
      <sheetName val="_SHOPLIST_xls__SHOPLIST_xls_70,"/>
      <sheetName val="70,_0"/>
      <sheetName val="_x005"/>
      <sheetName val="Geneí¬i_x000"/>
      <sheetName val="70_,_0_s«i_Æøí¬_x"/>
      <sheetName val="_SHOPLIST_xls__SHOPLIST_xls_70_"/>
      <sheetName val="___________"/>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ARBQ"/>
      <sheetName val="EE-PROP"/>
      <sheetName val="집계표"/>
      <sheetName val="개시대사 (2)"/>
      <sheetName val="MAIN SUMMARY"/>
      <sheetName val="Build-up"/>
      <sheetName val="[SHOPLIST.xls][SH"/>
      <sheetName val="70,/0s«iÆøí¬i1"/>
      <sheetName val="70,/0s«_iÆø_í¬"/>
      <sheetName val="[SHOPLIST.xls]70_"/>
      <sheetName val="70,/0s«iÆøí¬i2"/>
      <sheetName val="70,/0s«iÆøí¬i3"/>
      <sheetName val="[SHOPLIST_xls]70_"/>
      <sheetName val="Rate_analysis15"/>
      <sheetName val="Balance_Sheet"/>
      <sheetName val="BOQ.1.92"/>
      <sheetName val="Specialist"/>
      <sheetName val="Manpower"/>
      <sheetName val="Deliverables"/>
      <sheetName val="Section_by_layers_old"/>
      <sheetName val="Steel-Circular"/>
      <sheetName val="Backup"/>
      <sheetName val="piedathot"/>
      <sheetName val="projcasflo"/>
      <sheetName val="supdata"/>
      <sheetName val="devbud"/>
      <sheetName val="Pivots"/>
      <sheetName val="Basic Rate"/>
      <sheetName val="MASTER_RATE ANALYSIS"/>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SCHEDULE"/>
      <sheetName val="Recon Template"/>
      <sheetName val="P1926-H2B Pkg 2A&amp;2B"/>
      <sheetName val="P1940-H2B Pkg 1 Guestrooms"/>
      <sheetName val="P1929-DHCT"/>
      <sheetName val="Cumulative Rail "/>
      <sheetName val="B2-DV No.02"/>
      <sheetName val="المعادلات"/>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___________1"/>
      <sheetName val="[SHOPLIST_xls]/VWVU))tÏØ0__61"/>
      <sheetName val="Sheet_Index"/>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Det_Des"/>
      <sheetName val="TBEAM"/>
      <sheetName val="DRUM"/>
      <sheetName val="Other Cost Norms"/>
      <sheetName val="[SHOPLIST.xls]/VWVU))tÏØ0__10"/>
      <sheetName val="[SHOPLIST.xls]/VWVU))tÏØ0__11"/>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ICM"/>
      <sheetName val="L (4)"/>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T&amp;M"/>
      <sheetName val="National"/>
      <sheetName val="2gii"/>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oQ-22-8-2019"/>
      <sheetName val="Tech"/>
      <sheetName val="WATER DUCT - IC 21"/>
      <sheetName val="[SHOPLIST.xls]70,/0s«iÆøí¬"/>
      <sheetName val="Portfolio List"/>
      <sheetName val="Asset Desc"/>
      <sheetName val="[SHOPLIST.xls]70,/0s«i_x"/>
      <sheetName val="Bill No.1"/>
      <sheetName val="Validation"/>
      <sheetName val="Process"/>
      <sheetName val="Refinery"/>
      <sheetName val="Fructose"/>
      <sheetName val="Utilities"/>
      <sheetName val="Pipesizes"/>
      <sheetName val="Ref Arch"/>
      <sheetName val="Ledger"/>
      <sheetName val="Data "/>
      <sheetName val="Appendix-A -GRAND SUMMARY"/>
      <sheetName val="D9 (New Rate)"/>
      <sheetName val="[SHOPLIST.xls]70_x005f_x0000_,/0_x000"/>
      <sheetName val="Grand Summary "/>
      <sheetName val="Bill No.01 - GI "/>
      <sheetName val="combined "/>
      <sheetName val="summary-Optional "/>
      <sheetName val="B14.02 "/>
      <sheetName val="B21"/>
      <sheetName val="B22"/>
      <sheetName val="B27"/>
      <sheetName val="Prov.Sum "/>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_SHOPLIST_xls_70,_0_x000"/>
      <sheetName val="CIF_COST_ITEM"/>
      <sheetName val="B-3_2_EB"/>
      <sheetName val="Comp_equip"/>
      <sheetName val="Contractor_Application"/>
      <sheetName val="General_Summary"/>
      <sheetName val="08_MEP_Summary"/>
      <sheetName val="Addnl_works"/>
      <sheetName val="B3__Material_on_Site-Detail"/>
      <sheetName val="WIP"/>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S"/>
      <sheetName val="[SHOPLIST_xls][SH"/>
      <sheetName val="[SH"/>
      <sheetName val="70_"/>
      <sheetName val="701"/>
      <sheetName val="702"/>
      <sheetName val="703"/>
      <sheetName val="70,/0s«iÆøí¬i4"/>
      <sheetName val="[SHOPLIST.xls]/VW"/>
      <sheetName val="70,/0s«iÆøí¬i5"/>
      <sheetName val="/VWVU))"/>
      <sheetName val="70,1"/>
      <sheetName val="[SHOPLIST_xls][S1"/>
      <sheetName val="70,2"/>
      <sheetName val="[SHOPLIST_xls][S2"/>
      <sheetName val="8.0 Programme"/>
      <sheetName val="[SHOPLIST_xls]/VWVU))tÏØ0  "/>
      <sheetName val="Staff"/>
      <sheetName val="Staff OLD "/>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Joseph Record"/>
      <sheetName val="Electrical_database"/>
      <sheetName val="Milestone"/>
      <sheetName val="Gene��_x0008_i_x0000__x0000__x0014__x0000_0."/>
      <sheetName val="70_x0000_,/0_x0000_s�_x0008_i_x0000_��_x0003_��_x0008_i_x0000_"/>
      <sheetName val="Top_s灨ὔ밀ὔ턀"/>
      <sheetName val="Top_s๨ꫝ_x0000__x0000_퀀"/>
      <sheetName val="Weekly"/>
      <sheetName val="S-Curve Update"/>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6.2 Floor Finishes"/>
      <sheetName val="BQMPALOC"/>
      <sheetName val="COLUMNS"/>
      <sheetName val="VESSELS "/>
      <sheetName val="IO"/>
      <sheetName val="FAL intern"/>
      <sheetName val="Spacing of Delineators"/>
      <sheetName val="P-Ins &amp; Bonds"/>
      <sheetName val="Surbhi"/>
      <sheetName val="Finansal_tamamlanma_Eğrisi5"/>
      <sheetName val="Dropdown_List5"/>
      <sheetName val="Data_Validation2"/>
      <sheetName val="Div26_-_Elect2"/>
      <sheetName val="CHUNG_CU_CARRILON2"/>
      <sheetName val="Contractor_Application2"/>
      <sheetName val="General_Summary2"/>
      <sheetName val="08_MEP_Summary2"/>
      <sheetName val="Addnl_works2"/>
      <sheetName val="B3__Material_on_Site-Detail2"/>
      <sheetName val="pile_Fabrication5"/>
      <sheetName val="precast_RC_element5"/>
      <sheetName val="New_Bld5"/>
      <sheetName val="HB_CEC_schd_4_25"/>
      <sheetName val="HB_CEC_schd_4_35"/>
      <sheetName val="HB_CEC_schd_5_25"/>
      <sheetName val="HB_CEC_schd_6_25"/>
      <sheetName val="HB_CEC_schd_7_25"/>
      <sheetName val="HB_CEC_schd_9_25"/>
      <sheetName val="Comp_equip2"/>
      <sheetName val="BOQ_(2)2"/>
      <sheetName val="LABOUR_RATE2"/>
      <sheetName val="Material_Rate2"/>
      <sheetName val="Labor_abs-PW2"/>
      <sheetName val="Labor_abs-NMR2"/>
      <sheetName val="Combined_Results_2"/>
      <sheetName val="B-3_2_EB2"/>
      <sheetName val="Doha_Farm5"/>
      <sheetName val="CIF_COST_ITEM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May_055"/>
      <sheetName val="April_055"/>
      <sheetName val="Aug_055"/>
      <sheetName val="July_055"/>
      <sheetName val="June_055"/>
      <sheetName val="Nov_055"/>
      <sheetName val="Oct_055"/>
      <sheetName val="Sep_055"/>
      <sheetName val="Grand_Summary_2"/>
      <sheetName val="Summary_2"/>
      <sheetName val="Bill_No_01_-_GI_2"/>
      <sheetName val="combined_2"/>
      <sheetName val="summary-Optional_2"/>
      <sheetName val="B14_02_2"/>
      <sheetName val="Prov_Sum_2"/>
      <sheetName val="2_Plex2"/>
      <sheetName val="Sheet1_(2)2"/>
      <sheetName val="4_Plex2"/>
      <sheetName val="6_Plex_2"/>
      <sheetName val="Detailed_Summary2"/>
      <sheetName val="Sheet1_(3)2"/>
      <sheetName val="Sheet1_(4)2"/>
      <sheetName val="SI_222"/>
      <sheetName val="TO_List2"/>
      <sheetName val="CCTV_DATA2"/>
      <sheetName val="B04-A_-_DIA_SUDEER2"/>
      <sheetName val="04D_-_Tanmyat2"/>
      <sheetName val="13-_B04-B_&amp;_C2"/>
      <sheetName val="_SITE_09_B04-B&amp;C-AFAQ2"/>
      <sheetName val="Geneí¬_i_0"/>
      <sheetName val="70,_0s«_iÆ"/>
      <sheetName val="___________4"/>
      <sheetName val="_SHOPLIST_xls__SHOPLIST_xls_707"/>
      <sheetName val="_SHOPLIST_xls__SHOPLIST_xls_708"/>
      <sheetName val="_SHOPLIST_xls__VWVU_x0"/>
      <sheetName val="_SHOPLIST_xls_70,2"/>
      <sheetName val="_SHOPLIST_xls__VW2"/>
      <sheetName val="_SHOPLIST_xls__VWVU))tÏØ0__7"/>
      <sheetName val="_SHOPLIST_xls__VWVU))tÏØ0__8"/>
      <sheetName val="_SHOPLIST_xls__SHOPLIST_xls__S2"/>
      <sheetName val="_SHOPLIST_xls__VWVU))tÏØ0__13"/>
      <sheetName val="_SHOPLIST_xls__VWVU))tÏØ0__22"/>
      <sheetName val="_SHOPLIST_xls__VWVU))tÏØ0__32"/>
      <sheetName val="_SHOPLIST_xls_70,_0s«_iÆø_í¬_i2"/>
      <sheetName val="_SHOPLIST_xls_70_,_0_s«i_Æøí¬i2"/>
      <sheetName val="_SHOPLIST_xls__VWVU))tÏØ0__42"/>
      <sheetName val="[SHOPLIST_xls]/VWVU))tÏØ0__63"/>
      <sheetName val="[SHOPLIST_xls]/VWVU))tÏØ0__73"/>
      <sheetName val="CONSTRUCTION_COMPONENT2"/>
      <sheetName val="kppl_pl2"/>
      <sheetName val="Basic_Rates2"/>
      <sheetName val="_SHOPLIST_xls__SHOPLIST_xls_709"/>
      <sheetName val="Div_07_Thermal_&amp;_Moisture2"/>
      <sheetName val="Sheet_Index2"/>
      <sheetName val="Trade_Summary2"/>
      <sheetName val="Status_Summary2"/>
      <sheetName val="1_-_Main_Building2"/>
      <sheetName val="1_-_Summary2"/>
      <sheetName val="2_-_Landscaping_Works2"/>
      <sheetName val="2_-_Summary2"/>
      <sheetName val="4_-_Bldg_Infra2"/>
      <sheetName val="4_-_Summary2"/>
      <sheetName val="Asset_Allocation_(CR)2"/>
      <sheetName val="Project_Benchmarking2"/>
      <sheetName val="Dashboard_(1)2"/>
      <sheetName val="VO_Agreed_to_Unifier_Sum2"/>
      <sheetName val="VO_Not_yet_Agreed_to_Unifier2"/>
      <sheetName val="VO_Anticipated_to_Unifier2"/>
      <sheetName val="EW_to_Unifier2"/>
      <sheetName val="Prov_Sums2"/>
      <sheetName val="Other_Amounts2"/>
      <sheetName val="B2-DV_No_02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FAL_intern2"/>
      <sheetName val="Finansal_tamamlanma_Eğrisi3"/>
      <sheetName val="Dropdown_List3"/>
      <sheetName val="pile_Fabrication3"/>
      <sheetName val="precast_RC_element3"/>
      <sheetName val="New_Bld3"/>
      <sheetName val="HB_CEC_schd_4_23"/>
      <sheetName val="HB_CEC_schd_4_33"/>
      <sheetName val="HB_CEC_schd_5_23"/>
      <sheetName val="HB_CEC_schd_6_23"/>
      <sheetName val="HB_CEC_schd_7_23"/>
      <sheetName val="HB_CEC_schd_9_23"/>
      <sheetName val="Doha_Farm3"/>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May_053"/>
      <sheetName val="April_053"/>
      <sheetName val="Aug_053"/>
      <sheetName val="July_053"/>
      <sheetName val="June_053"/>
      <sheetName val="Nov_053"/>
      <sheetName val="Oct_053"/>
      <sheetName val="Sep_053"/>
      <sheetName val="Grand_Summary_"/>
      <sheetName val="Bill_No_01_-_GI_"/>
      <sheetName val="combined_"/>
      <sheetName val="summary-Optional_"/>
      <sheetName val="B14_02_"/>
      <sheetName val="Prov_Sum_"/>
      <sheetName val="SI_22"/>
      <sheetName val="TO_List"/>
      <sheetName val="CCTV_DATA"/>
      <sheetName val="___________2"/>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B2-DV_No_02"/>
      <sheetName val="FAL_intern"/>
      <sheetName val="Finansal_tamamlanma_Eğrisi4"/>
      <sheetName val="Dropdown_List4"/>
      <sheetName val="Contractor_Application1"/>
      <sheetName val="General_Summary1"/>
      <sheetName val="08_MEP_Summary1"/>
      <sheetName val="Addnl_works1"/>
      <sheetName val="B3__Material_on_Site-Detail1"/>
      <sheetName val="pile_Fabrication4"/>
      <sheetName val="precast_RC_element4"/>
      <sheetName val="New_Bld4"/>
      <sheetName val="HB_CEC_schd_4_24"/>
      <sheetName val="HB_CEC_schd_4_34"/>
      <sheetName val="HB_CEC_schd_5_24"/>
      <sheetName val="HB_CEC_schd_6_24"/>
      <sheetName val="HB_CEC_schd_7_24"/>
      <sheetName val="HB_CEC_schd_9_24"/>
      <sheetName val="Comp_equip1"/>
      <sheetName val="B-3_2_EB1"/>
      <sheetName val="Doha_Farm4"/>
      <sheetName val="CIF_COST_ITEM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May_054"/>
      <sheetName val="April_054"/>
      <sheetName val="Aug_054"/>
      <sheetName val="July_054"/>
      <sheetName val="June_054"/>
      <sheetName val="Nov_054"/>
      <sheetName val="Oct_054"/>
      <sheetName val="Sep_054"/>
      <sheetName val="Grand_Summary_1"/>
      <sheetName val="Summary_1"/>
      <sheetName val="Bill_No_01_-_GI_1"/>
      <sheetName val="combined_1"/>
      <sheetName val="summary-Optional_1"/>
      <sheetName val="B14_02_1"/>
      <sheetName val="Prov_Sum_1"/>
      <sheetName val="SI_221"/>
      <sheetName val="TO_List1"/>
      <sheetName val="CCTV_DATA1"/>
      <sheetName val="B04-A_-_DIA_SUDEER1"/>
      <sheetName val="04D_-_Tanmyat1"/>
      <sheetName val="13-_B04-B_&amp;_C1"/>
      <sheetName val="_SITE_09_B04-B&amp;C-AFAQ1"/>
      <sheetName val="___________3"/>
      <sheetName val="_SHOPLIST_xls__SHOPLIST_xls_704"/>
      <sheetName val="_SHOPLIST_xls__SHOPLIST_xls_705"/>
      <sheetName val="_SHOPLIST_xls_70,1"/>
      <sheetName val="_SHOPLIST_xls__VW1"/>
      <sheetName val="_SHOPLIST_xls__VWVU))tÏØ0__5"/>
      <sheetName val="_SHOPLIST_xls__VWVU))tÏØ0__6"/>
      <sheetName val="_SHOPLIST_xls__SHOPLIST_xls__S1"/>
      <sheetName val="_SHOPLIST_xls__VWVU))tÏØ0__12"/>
      <sheetName val="_SHOPLIST_xls__VWVU))tÏØ0__21"/>
      <sheetName val="_SHOPLIST_xls__VWVU))tÏØ0__31"/>
      <sheetName val="_SHOPLIST_xls_70,_0s«_iÆø_í¬_i1"/>
      <sheetName val="_SHOPLIST_xls_70_,_0_s«i_Æøí¬i1"/>
      <sheetName val="_SHOPLIST_xls__VWVU))tÏØ0__41"/>
      <sheetName val="[SHOPLIST_xls]/VWVU))tÏØ0__62"/>
      <sheetName val="[SHOPLIST_xls]/VWVU))tÏØ0__72"/>
      <sheetName val="CONSTRUCTION_COMPONENT1"/>
      <sheetName val="_SHOPLIST_xls__SHOPLIST_xls_706"/>
      <sheetName val="Sheet_Index1"/>
      <sheetName val="Trade_Summary1"/>
      <sheetName val="B2-DV_No_021"/>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FAL_intern1"/>
      <sheetName val="Top_sh_x0000__x0000__x0001_Ԁ"/>
      <sheetName val="Drop Down"/>
      <sheetName val=" Estimate  "/>
      <sheetName val="Equip."/>
      <sheetName val="Book1"/>
      <sheetName val="Initial Data"/>
      <sheetName val="Package Status"/>
      <sheetName val="3"/>
      <sheetName val="BUAs and Sales Forecast"/>
      <sheetName val="Lagoons Breakdown Prices"/>
      <sheetName val="Cover HW Z2 "/>
      <sheetName val="TOTAL WORK"/>
      <sheetName val="part 3"/>
      <sheetName val="pile Length for Easter fence"/>
      <sheetName val="Div 10-Specialities "/>
      <sheetName val="MALE &amp; FEMALE "/>
      <sheetName val="DISABLE"/>
      <sheetName val="VIP"/>
      <sheetName val="ABLUTION"/>
      <sheetName val="JANITOR"/>
      <sheetName val="Div Summary"/>
      <sheetName val="BORDGC"/>
      <sheetName val="SLHW"/>
      <sheetName val="Account Codes"/>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Core_Data"/>
      <sheetName val="Rates_for_public_areas"/>
      <sheetName val="P1926-H2B_Pkg_2A&amp;2B"/>
      <sheetName val="P1940-H2B_Pkg_1_Guestrooms"/>
      <sheetName val="Recon_Template"/>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_board7"/>
      <sheetName val="_boaboard (1)"/>
      <sheetName val="[SHOPLIST.xls]70,/0s«iÆøí¬i1"/>
      <sheetName val="[SHOPLIST.xls]70,/0s«_iÆø_í¬"/>
      <sheetName val="[SHOPLIST.xls]70,/0s«iÆøí¬i2"/>
      <sheetName val="[SHOPLIST.xls]70,/0s«iÆøí¬i3"/>
      <sheetName val="Micro"/>
      <sheetName val="[SHOPLIST.xls]70___0_s__i_____2"/>
      <sheetName val="[SHOPLIST.xls]_VW__VU_________2"/>
      <sheetName val="[SHOPLIST.xls]_VW__VU_________3"/>
      <sheetName val="[SHOPLIST_xls][SHOPLIST_xls]/VW"/>
      <sheetName val="MATERIALS"/>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Site_Dev_BOQ11"/>
      <sheetName val="AOP_Summary-23"/>
      <sheetName val="Dash_board11"/>
      <sheetName val="Appendix_B4"/>
      <sheetName val="2F_회의실견적(5_14_일대)4"/>
      <sheetName val="_HIT-&gt;HMC_견적(3900)4"/>
      <sheetName val="Balance_Sheet1"/>
      <sheetName val="Estimate_for_approval1"/>
      <sheetName val="[SHOPLIST_xls]/VWVU))tÏØ0__60"/>
      <sheetName val="[SHOPLIST_xls][SHOPLIST_xls]728"/>
      <sheetName val="Sec__A-PQ2"/>
      <sheetName val="Preamble_B2"/>
      <sheetName val="Sec__C-Dayworks2"/>
      <sheetName val="d5_2"/>
      <sheetName val="BOQ_1_92"/>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SHOPLIST_xls]70_1"/>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MFG"/>
      <sheetName val="XL4Test5"/>
      <sheetName val="Basic_Rate"/>
      <sheetName val="MASTER_RATE_ANALYSIS"/>
      <sheetName val="P-Ins_&amp;_Bonds"/>
      <sheetName val="BFS"/>
      <sheetName val="Gene��_x0008_i"/>
      <sheetName val="Top_s๨ꫝ"/>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BULD.3"/>
      <sheetName val="BLOCK K"/>
      <sheetName val="제출내역 (2)"/>
      <sheetName val="Detail Page"/>
      <sheetName val="Item List OLD"/>
      <sheetName val="KEYFIGURES"/>
      <sheetName val="FLOOR AND CEILING"/>
      <sheetName val="area comp 2011 01 18 (2)"/>
      <sheetName val="Bill3-Basement"/>
      <sheetName val="drop down lists"/>
      <sheetName val="PH 5"/>
      <sheetName val="BM"/>
      <sheetName val="intr_stool_brkup_x0000_"/>
      <sheetName val="ConferenceCentre_옰ʒ䄂ʒ鵠ʐ䄂ʒ閐̐脭め_x0005_"/>
      <sheetName val="ورقة2"/>
      <sheetName val="LTR-2"/>
      <sheetName val="Bill 3 Boutique"/>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Top_sh"/>
      <sheetName val="SUBS SUM"/>
      <sheetName val="Démol."/>
      <sheetName val="Ravalement"/>
      <sheetName val="GAE8'97"/>
      <sheetName val="Overall"/>
      <sheetName val="Rate_analysis16"/>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OPLIST_xls][SH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MAIN_SUMMARY"/>
      <sheetName val="[SHOPLIST_xls]/VWVU))tÏØ0__64"/>
      <sheetName val="[SHOPLIST_xls]/VWVU))tÏØ0__65"/>
      <sheetName val="Other_Cost_Norms"/>
      <sheetName val="개시대사_(2)"/>
      <sheetName val="TB_ALJADA"/>
      <sheetName val="Plot_Area"/>
      <sheetName val="Closing_entries"/>
      <sheetName val="Executive_Summary"/>
      <sheetName val="Sales_Tracking_Report_(STR)"/>
      <sheetName val="Blocking_Tracking_Report_(BTR)"/>
      <sheetName val="Bill_No_1"/>
      <sheetName val="6_2_Floor_Finishes"/>
      <sheetName val="Cumulative_Rail_"/>
      <sheetName val="[SHOPLIST_xls]/VWVU))tÏØ0__66"/>
      <sheetName val="Staff_OLD_"/>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_VWVU))tÏØ0__14"/>
      <sheetName val="Floor_Box_14"/>
      <sheetName val="Equipment_Rates12"/>
      <sheetName val="[SHOPLIST_xls]/VW12"/>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_SHOPLIST_xls_709"/>
      <sheetName val="_SHOPLIST_xls_70,_0s«iÆøí¬i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SHOPLIST_xls][SHOPLIST_xls]/V1"/>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Rates_for_public_areas1"/>
      <sheetName val="Abs_PMRL1"/>
      <sheetName val="Recon_Template1"/>
      <sheetName val="[SHOPLIST.xls]70_x005f_x0000___0_x0_2"/>
      <sheetName val="[SHOPLIST.xls]70___0_s__i_____3"/>
      <sheetName val="[SHOPLIST.xls]70___0_s__i_____4"/>
      <sheetName val="[SHOPLIST.xls][SHOPLIST.xls]7_2"/>
      <sheetName val="[SHOPLIST.xls][SHOPLIST.xls]7_3"/>
      <sheetName val="[SHOPLIST.xls][SHOPLIST.xls]7_4"/>
      <sheetName val="[SHOPLIST.xls][SHOPLIST.xls]__2"/>
      <sheetName val="[SHOPLIST.xls][SHOPLIST.xls]__3"/>
      <sheetName val="[SHOPLIST.xls][SHOPLIST.xls]__4"/>
      <sheetName val="[SHOPLIST.xls][SHOPLIST_xls]7_2"/>
      <sheetName val="[SHOPLIST.xls][SHOPLIST_xls]7_3"/>
      <sheetName val="[SHOPLIST.xls][SHOPLIST_xls]7_4"/>
      <sheetName val="[SHOPLIST.xls][SHOPLIST_xls]7_5"/>
      <sheetName val="[SHOPLIST.xls][SHOPLIST.xls]__5"/>
      <sheetName val="[SHOPLIST.xls][SHOPLIST_xls]7_6"/>
      <sheetName val="[SHOPLIST.xls][SHOPLIST_xls]7_7"/>
      <sheetName val="[SHOPLIST.xls][SHOPLIST_xls]7_8"/>
      <sheetName val="[SHOPLIST.xls][SHOPLIST.xls]__6"/>
      <sheetName val="[SHOPLIST.xls][SHOPLIST.xls]__7"/>
      <sheetName val="[SHOPLIST.xls][SHOPLIST.xls]__8"/>
      <sheetName val="[SHOPLIST.xls][SHOPLIST_xls]7_9"/>
      <sheetName val="[SHOPLIST.xls][SHOPLIST_xls]__2"/>
      <sheetName val="[SHOPLIST.xls][SHOPLIST_xls]__3"/>
      <sheetName val="[SHOPLIST.xls][SHOPLIST_xls]__4"/>
      <sheetName val="[SHOPLIST.xls][SHOPLIST_xls]__5"/>
      <sheetName val="[SHOPLIST.xls][SHOPLIST.xls]__9"/>
      <sheetName val="[SHOPLIST.xls][SHOPLIST.xls]7_5"/>
      <sheetName val="[SHOPLIST.xls][SHOPLIST.xls]7_6"/>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0"/>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11"/>
      <sheetName val="[SHOPLIST.xls][SHOPLIST.xls]_12"/>
      <sheetName val="[SHOPLIST.xls][SHOPLIST.xls]_13"/>
      <sheetName val="[SHOPLIST.xls][SHOPLIST.xls]_14"/>
      <sheetName val="[SHOPLIST.xls][SHOPLIST.xls]_15"/>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5"/>
      <sheetName val="[SHOPLIST.xls][SHOPLIST.xls]7_7"/>
      <sheetName val="[SHOPLIST.xls][SHOPLIST.xls]_16"/>
      <sheetName val="[SHOPLIST.xls][SHOPLIST.xls]_17"/>
      <sheetName val="[SHOPLIST.xls][SHOPLIST.xls]7_8"/>
      <sheetName val="[SHOPLIST.xls]/VWVU))"/>
      <sheetName val="[SHOPLIST.xls]70_x005f_x005f_x005f_x0000__2"/>
      <sheetName val="[SHOPLIST.xls]_SHOPLIST_xls_101"/>
      <sheetName val="[SHOPLIST.xls]_SHOPLIST_xls_102"/>
      <sheetName val="[SHOPLIST.xls]_SHOPLIST_xls_103"/>
      <sheetName val="[SHOPLIST.xls][SHOPLIST.xls]_18"/>
      <sheetName val="[SHOPLIST.xls][SHOPLIST.xls]_19"/>
      <sheetName val="[SHOPLIST.xls][SHOPLIST.xls]_20"/>
      <sheetName val="[SHOPLIST.xls][SHOPLIST.xls]_21"/>
      <sheetName val="[SHOPLIST.xls][SHOPLIST.xls]_22"/>
      <sheetName val="[SHOPLIST.xls][SHOPLIST.xls]_23"/>
      <sheetName val="MI"/>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VWVU))tÏØ0__82"/>
      <sheetName val="[SHOPLIST_xls]/VWVU))tÏØ0__92"/>
      <sheetName val="P1926-H2B_Pkg_2A&amp;2B1"/>
      <sheetName val="P1940-H2B_Pkg_1_Guestrooms1"/>
      <sheetName val="BOQ_1_921"/>
      <sheetName val="[SHOPLIST_xls]/VWVU))tÏØ0__74"/>
      <sheetName val="[SHOPLIST_xls]/VWVU))tÏØ0__75"/>
      <sheetName val="Appendix-A_-GRAND_SUMMARY"/>
      <sheetName val="D9_(New_Rate)"/>
      <sheetName val="Joseph_Record"/>
      <sheetName val="[SHOPLIST_xls]70,/0s«iÆøí¬1"/>
      <sheetName val="Portfolio_List"/>
      <sheetName val="Initial_Data"/>
      <sheetName val="Package_Status"/>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_VWVU))tÏØ0__15"/>
      <sheetName val="Service_Type11"/>
      <sheetName val="Contract_Division11"/>
      <sheetName val="SubContract_Type11"/>
      <sheetName val="_SHOPLIST_xls_7010"/>
      <sheetName val="_SHOPLIST_xls_70,_0s«iÆøí¬i10"/>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SHOPLIST_xls]/VWVU))tÏØ0__83"/>
      <sheetName val="2_Plex3"/>
      <sheetName val="Sheet1_(2)3"/>
      <sheetName val="4_Plex3"/>
      <sheetName val="6_Plex_3"/>
      <sheetName val="Detailed_Summary3"/>
      <sheetName val="Sheet1_(3)3"/>
      <sheetName val="Sheet1_(4)3"/>
      <sheetName val="Dash_board13"/>
      <sheetName val="Rates_for_public_areas2"/>
      <sheetName val="[SHOPLIST_xls][SHOPLIST_xls]734"/>
      <sheetName val="Estimate_for_approval2"/>
      <sheetName val="Balance_Sheet2"/>
      <sheetName val="AOP_Summary-24"/>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tatus_Summary3"/>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SITE_WORKS1"/>
      <sheetName val="WOOD_WORK1"/>
      <sheetName val="THERMAL_&amp;_MOISTURE_1"/>
      <sheetName val="DOORS_&amp;_WINDOWS1"/>
      <sheetName val="Additional_Items1"/>
      <sheetName val="Master_data1"/>
      <sheetName val="[SHOPLIST_xls]/VWVU))tÏØ0__88"/>
      <sheetName val="Staff_OLD_1"/>
      <sheetName val="Basic_Rate1"/>
      <sheetName val="MASTER_RATE_ANALYSIS1"/>
      <sheetName val="MAIN_SUMMARY1"/>
      <sheetName val="[SHOPLIST_xls]/VWVU))tÏØ0__89"/>
      <sheetName val="[SHOPLIST_xls]/VWVU))tÏØ0__90"/>
      <sheetName val="Appendix-A_-GRAND_SUMMARY1"/>
      <sheetName val="D9_(New_Rate)1"/>
      <sheetName val="Joseph_Record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iv_Summary"/>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_VWVU))tÏØ0__16"/>
      <sheetName val="Service_Type12"/>
      <sheetName val="Contract_Division12"/>
      <sheetName val="SubContract_Type12"/>
      <sheetName val="_SHOPLIST_xls_7011"/>
      <sheetName val="_SHOPLIST_xls_70,_0s«iÆøí¬i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_SHOPLIST_xls__SHOPLIST_xls_710"/>
      <sheetName val="_SHOPLIST_xls__SHOPLIST_xls_711"/>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_SHOPLIST_xls__SHOPLIST_xls_712"/>
      <sheetName val="[SHOPLIST_xls][SH3"/>
      <sheetName val="[SHOPLIST_xls]70_3"/>
      <sheetName val="P1926-H2B_Pkg_2A&amp;2B3"/>
      <sheetName val="P1940-H2B_Pkg_1_Guestrooms3"/>
      <sheetName val="BOQ_1_923"/>
      <sheetName val="Abs_PMRL3"/>
      <sheetName val="SITE_WORKS2"/>
      <sheetName val="WOOD_WORK2"/>
      <sheetName val="THERMAL_&amp;_MOISTURE_2"/>
      <sheetName val="DOORS_&amp;_WINDOWS2"/>
      <sheetName val="Additional_Items2"/>
      <sheetName val="Master_data2"/>
      <sheetName val="[SHOPLIST_xls]/VWVU))tÏØ0_105"/>
      <sheetName val="Staff_OLD_2"/>
      <sheetName val="Basic_Rate2"/>
      <sheetName val="MASTER_RATE_ANALYSIS2"/>
      <sheetName val="MAIN_SUMMARY2"/>
      <sheetName val="[SHOPLIST_xls]/VWVU))tÏØ0_106"/>
      <sheetName val="[SHOPLIST_xls]/VWVU))tÏØ0_107"/>
      <sheetName val="Appendix-A_-GRAND_SUMMARY2"/>
      <sheetName val="D9_(New_Rate)2"/>
      <sheetName val="Joseph_Record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Landscape No.1"/>
      <sheetName val="MEP No.3"/>
      <sheetName val="예가표"/>
      <sheetName val="[SHOPLIST.xls][SHOPLIST.xls]7_9"/>
      <sheetName val="[SHOPLIST.xls][SHOPLIST.xls]_24"/>
      <sheetName val="[SHOPLIST.xls][SHOPLIST.xls]_25"/>
      <sheetName val="[SHOPLIST.xls]70___0_s__i_____5"/>
      <sheetName val="[SHOPLIST.xls]_VW__VU_________4"/>
      <sheetName val="[SHOPLIST.xls]_VW__VU_________5"/>
      <sheetName val="[SHOPLIST.xls]70___0_s__i_____6"/>
      <sheetName val="[SHOPLIST.xls]70_x005f_x0000___0_x0_3"/>
      <sheetName val="[SHOPLIST.xls][SHOPLIST.xls]_26"/>
      <sheetName val="[SHOPLIST.xls][SHOPLIST.xls]_27"/>
      <sheetName val="[SHOPLIST.xls]70___0_s__i_____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_xls]70_x005f_x0000_,/0_x000"/>
      <sheetName val="_boaboard_(1)"/>
      <sheetName val="Gene��i0_"/>
      <sheetName val="70,/0s�i����i"/>
      <sheetName val="Top_shԀ"/>
      <sheetName val="Detail_Page"/>
      <sheetName val="_SHOPLIST.xls__VWVU))tÏØ0__5"/>
      <sheetName val="_SHOPLIST.xls__VWVU))tÏØ0__6"/>
      <sheetName val="_SHOPLIST.xls__VWVU))tÏØ0__7"/>
      <sheetName val="Geneí¬_x005f_x0008_"/>
      <sheetName val="70_x005f_x0000_,_0_"/>
      <sheetName val="___________5"/>
      <sheetName val="_SHOPLIST_xls__VWVU))"/>
      <sheetName val="___________6"/>
      <sheetName val="___________7"/>
      <sheetName val="___________8"/>
      <sheetName val="_SHOPLIST_xls__VW3"/>
      <sheetName val="_SHOPLIST_xls__VWVU))tÏØ0__9"/>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SHOPLIST_xls_721"/>
      <sheetName val="_SHOPLIST_xls__SHOPLIST_xls__S8"/>
      <sheetName val="_SHOPLIST_xls_70,8"/>
      <sheetName val="_SHOPLIST_xls__VWVU))tÏØ0__43"/>
      <sheetName val="_SHOPLIST_xls__VWVU))tÏØ0__44"/>
      <sheetName val="_SHOPLIST_xls_70,_0s«_iÆø_í¬_i8"/>
      <sheetName val="_SHOPLIST_xls_70_,_0_s«i_Æøí¬i8"/>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Reference"/>
      <sheetName val="Closing"/>
      <sheetName val="[SHOPLIST.xls]70_x005f_x005f_x005f_x0000__3"/>
      <sheetName val="[SHOPLIST.xls]70___0_s__i_____8"/>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14"/>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_SHOPLIST_xls_318"/>
      <sheetName val="[SHOPLIST.xls]_SHOPLIST_xls_319"/>
      <sheetName val="BoQ(2)"/>
      <sheetName val="tower and monopoles "/>
      <sheetName val="ASD Sum of Parts"/>
      <sheetName val="Cost Heaࡤing"/>
      <sheetName val="Rectangular Duct"/>
      <sheetName val="REQ_REMARKS"/>
      <sheetName val="B.Room W.Done Progress"/>
      <sheetName val="SUMMARY (ROOM)"/>
      <sheetName val="W.D Prgress Public area"/>
      <sheetName val="SUMMARY Public"/>
      <sheetName val="Comparision"/>
      <sheetName val="BREAKDOWN"/>
      <sheetName val="[SHOPLIST_xls]/VW"/>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Curve_Update"/>
      <sheetName val="VESSELS_"/>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bill no. 3"/>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beam-reinft"/>
      <sheetName val="[SHOPLIST.xls]/VWVU))tÏØ0__20"/>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70___0_s__i____20"/>
      <sheetName val="[SHOPLIST.xls]_VW__VU________14"/>
      <sheetName val="[SHOPLIST.xls]70___0_s__i____21"/>
      <sheetName val="[SHOPLIST.xls]70_x005f_x0000___0_x0_8"/>
      <sheetName val="[SHOPLIST.xls]70___0_s__i____22"/>
      <sheetName val="[SHOPLIST.xls]_VW__VU________15"/>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Income Statement"/>
      <sheetName val="Data Works"/>
      <sheetName val="Works"/>
      <sheetName val="UC-Testing"/>
      <sheetName val="Control Panel"/>
      <sheetName val="[SHOPLIST.xls]70,/0s«iÆøí¬i4"/>
      <sheetName val="[SHOPLIST.xls]70,/0s«iÆøí¬i5"/>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C-10"/>
      <sheetName val="C-11"/>
      <sheetName val="C-12"/>
      <sheetName val="C-3"/>
      <sheetName val="C-4"/>
      <sheetName val="C-5"/>
      <sheetName val="C-5A"/>
      <sheetName val="C-6"/>
      <sheetName val="C-6A"/>
      <sheetName val="C-7"/>
      <sheetName val="C-8"/>
      <sheetName val="C-9"/>
      <sheetName val="STAND98"/>
      <sheetName val="辽电初设.XLS 定额"/>
      <sheetName val="HVAC"/>
      <sheetName val="HVAC-Qty"/>
      <sheetName val="RBD-AHU"/>
      <sheetName val="RBD ENG"/>
      <sheetName val="RBD-EX-RF-01"/>
      <sheetName val="RBD SLD.RLD"/>
      <sheetName val="RBD-VAV"/>
      <sheetName val="V.Summary"/>
      <sheetName val="inter"/>
      <sheetName val="MSH51C"/>
      <sheetName val="Schedules PL"/>
      <sheetName val="Schedules BS"/>
      <sheetName val="STOCKWTG"/>
      <sheetName val="POLY"/>
      <sheetName val="Advance Recovery"/>
      <sheetName val="Materials Cost"/>
      <sheetName val="SC Cost FEB 03"/>
      <sheetName val="DVM Sizing Calculator- 10 ips "/>
      <sheetName val="Product Sheet40"/>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_SHOPLIST.xls_70_x005f_x0000_,_0_x000"/>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Kur"/>
      <sheetName val="HAKEDİŞ "/>
      <sheetName val="keşif özeti"/>
      <sheetName val="Katsayılar"/>
      <sheetName val="djfx"/>
      <sheetName val="Calendar"/>
      <sheetName val="Sheet9"/>
      <sheetName val="[SHOPLIST_xls]70,/0s«_iÆø_í¬1"/>
      <sheetName val="[SHOPLIST_xls]70,/0s«iÆøí¬i31"/>
      <sheetName val="[SHOPLIST_xls]70,/0s«_iÆø_í¬2"/>
      <sheetName val="[SHOPLIST_xls]70,/0s«iÆøí¬i22"/>
      <sheetName val="[SHOPLIST_xls]70,/0s«iÆøí¬i32"/>
      <sheetName val="[SHOPLIST_xls]70,/0s«i_x1"/>
      <sheetName val="Unit cost- Drain-Protection-1 "/>
      <sheetName val="Unit cost- Drain-Protection-2"/>
      <sheetName val="FEVA"/>
      <sheetName val="HO Costs"/>
      <sheetName val="[SHOPLIST.xls]70,/0s�i����i"/>
      <sheetName val="Non-Positioin Summary"/>
      <sheetName val="_VWVU))tÏØ0__20"/>
      <sheetName val="_SHOPLIST_xls_70,_0s«iÆøí¬i16"/>
      <sheetName val="New_Bld6"/>
      <sheetName val="Finansal_tamamlanma_Eğrisi6"/>
      <sheetName val="HB_CEC_schd_4_26"/>
      <sheetName val="HB_CEC_schd_4_36"/>
      <sheetName val="HB_CEC_schd_5_26"/>
      <sheetName val="HB_CEC_schd_6_26"/>
      <sheetName val="HB_CEC_schd_7_26"/>
      <sheetName val="HB_CEC_schd_9_26"/>
      <sheetName val="Doha_Farm6"/>
      <sheetName val="Dropdown_List6"/>
      <sheetName val="_SHOPLIST_xls__SHOPLIST_xls_726"/>
      <sheetName val="_SHOPLIST_xls__SHOPLIST_xls_727"/>
      <sheetName val="_SHOPLIST_xls__SHOPLIST_xls_728"/>
      <sheetName val="___________16"/>
      <sheetName val="Comp_equip3"/>
      <sheetName val="Contractor_Application3"/>
      <sheetName val="General_Summary3"/>
      <sheetName val="08_MEP_Summary3"/>
      <sheetName val="Addnl_works3"/>
      <sheetName val="B3__Material_on_Site-Detail3"/>
      <sheetName val="[SHOPLIST_xls][SHOPLIST_xls]70?"/>
      <sheetName val="B2-DV_No_023"/>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Grand_Summary_3"/>
      <sheetName val="Bill_No_01_-_GI_3"/>
      <sheetName val="combined_3"/>
      <sheetName val="summary-Optional_3"/>
      <sheetName val="B14_02_3"/>
      <sheetName val="Prov_Sum_3"/>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8_0_Programme"/>
      <sheetName val="FAL_intern3"/>
      <sheetName val="SoW_Assess_Blank_Form"/>
      <sheetName val="VO_Breakdown"/>
      <sheetName val="Measurement_Sheet"/>
      <sheetName val="Schedule_of_Drawings"/>
      <sheetName val="SI_Schedule"/>
      <sheetName val="ContraCharge_Schedule"/>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P-Ins_&amp;_Bonds1"/>
      <sheetName val="Gene��i"/>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BULD_3"/>
      <sheetName val="BLOCK_K"/>
      <sheetName val="제출내역_(2)"/>
      <sheetName val="Item_List_OLD"/>
      <sheetName val="Spacing_of_Delineators"/>
      <sheetName val="Démol_"/>
      <sheetName val="_SHOPLIST_xls__VWVU))tÏØ0__62"/>
      <sheetName val="_SHOPLIST_xls__VWVU))tÏØ0__63"/>
      <sheetName val="_SHOPLIST_xls__VWVU))tÏØ0__72"/>
      <sheetName val="_SHOPLIST_xls__SHOPLIST_xls__VW"/>
      <sheetName val="_SHOPLIST_xls__VWVU))tÏØ0__81"/>
      <sheetName val="_SHOPLIST_xls__VWVU))tÏØ0__91"/>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Bill_3_Boutique"/>
      <sheetName val="REBAR"/>
      <sheetName val="Cost Summary"/>
      <sheetName val="Cost Summary SD"/>
      <sheetName val="Schedule S-Curve Revision#3"/>
      <sheetName val="2.223M_due to adj profit"/>
      <sheetName val="Fee Rate Summary"/>
      <sheetName val="NPV"/>
      <sheetName val="P Staff fac"/>
      <sheetName val="Internal"/>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DVL"/>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Qty SR"/>
      <sheetName val="EW SR"/>
      <sheetName val="Macro custom function"/>
      <sheetName val="プロジェクト概要"/>
      <sheetName val="GRAPH_DATA"/>
      <sheetName val=" N Finansal Eğri"/>
      <sheetName val="foot-slab_rein_x0000__x0000_"/>
      <sheetName val="foot-slab_reinø_x0006_"/>
      <sheetName val="foot-slab_reinÝ¥"/>
      <sheetName val="foot-slab_reinP"/>
      <sheetName val="SUM-AIR-Submit"/>
      <sheetName val="Summary-margin calc"/>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_x0000_,/0_x000"/>
      <sheetName val="Cost Rates"/>
      <sheetName val="LOOKUP(MM)"/>
      <sheetName val="간접비내역-1"/>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HSBC"/>
      <sheetName val="JAN"/>
      <sheetName val="Tender Stage"/>
      <sheetName val="Delay Clasifications"/>
      <sheetName val="PA Milestones"/>
      <sheetName val="satış planı (2)"/>
      <sheetName val="Tahsilat"/>
      <sheetName val="S-Curve_Update1"/>
      <sheetName val="[SHOPLIST_xls]70_x005f_x0000_,/0_x001"/>
      <sheetName val="SoW_Assess_Blank_Form1"/>
      <sheetName val="VO_Breakdown1"/>
      <sheetName val="Measurement_Sheet1"/>
      <sheetName val="Schedule_of_Drawings1"/>
      <sheetName val="SI_Schedule1"/>
      <sheetName val="ContraCharge_Schedule1"/>
      <sheetName val="VESSELS_1"/>
      <sheetName val="BUR"/>
      <sheetName val="FSA"/>
      <sheetName val="Services_InitialEst_UtilityServ"/>
      <sheetName val="AN"/>
      <sheetName val="Beach Villas"/>
      <sheetName val="Overwater Villas"/>
      <sheetName val="Presidential Villa"/>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SHOPLIST_xls]/VWVU))tÏØ0_108"/>
      <sheetName val="[SHOPLIST_xls]/VWVU))tÏØ0_109"/>
      <sheetName val="개시대사_(2)2"/>
      <sheetName val="Ref_Arch2"/>
      <sheetName val="Div_Summary2"/>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Démol_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2_Plex6"/>
      <sheetName val="Sheet1_(2)6"/>
      <sheetName val="4_Plex6"/>
      <sheetName val="6_Plex_6"/>
      <sheetName val="Detailed_Summary6"/>
      <sheetName val="Sheet1_(3)6"/>
      <sheetName val="Sheet1_(4)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h-013211-2"/>
      <sheetName val="[SHOPLIST.xls]_VW__VU________18"/>
      <sheetName val="[SHOPLIST.xls]70_x005f_x0000___0_x_10"/>
      <sheetName val="[SHOPLIST.xls]70___0_s__i____28"/>
      <sheetName val="[SHOPLIST.xls]_VW__VU________19"/>
      <sheetName val="[SHOPLIST.xls]70___0_s__i____29"/>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Note"/>
      <sheetName val="URA-C1"/>
      <sheetName val="1-Summary"/>
      <sheetName val="วัดใต้"/>
      <sheetName val="B-2"/>
      <sheetName val="基本ﾃﾞｰﾀ"/>
      <sheetName val="Schedules"/>
      <sheetName val="1A"/>
      <sheetName val="Total PrC-Goldi"/>
      <sheetName val="Room Type"/>
      <sheetName val="Basement2 DB"/>
      <sheetName val="BT3-Package 05"/>
      <sheetName val="BOQ-Civil"/>
      <sheetName val="[SHOPLIST_xls]726"/>
      <sheetName val="[SHOPLIST_xls][11"/>
      <sheetName val="[SHOPLIST_xls]727"/>
      <sheetName val="[SHOPLIST_xls]728"/>
      <sheetName val="[SHOPLIST.xls][SHOPLIST_xls]/VW"/>
      <sheetName val="Index sheet"/>
      <sheetName val="hiddenSheet"/>
      <sheetName val="Landscape_No_1"/>
      <sheetName val="MEP_No_3"/>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PRO_DCI"/>
      <sheetName val="G29A"/>
      <sheetName val="Mp-team 1"/>
      <sheetName val="1 Summary"/>
      <sheetName val="co-no.2"/>
      <sheetName val="Lstsub"/>
      <sheetName val="Arch"/>
      <sheetName val="DB"/>
      <sheetName val="DIRLBR"/>
      <sheetName val="2.0 Cover Sum"/>
      <sheetName val="total"/>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Income_Statement"/>
      <sheetName val="70_x005f_x0000_,/0_x005f_x0000_"/>
      <sheetName val="Fdata"/>
      <sheetName val="Sheet"/>
      <sheetName val="foot-slab_rein"/>
      <sheetName val="sc"/>
      <sheetName val="[SHOPLIST_xls]70,/0s«_iÆø_í¬3"/>
      <sheetName val="[SHOPLIST_xls]70,/0s«iÆøí¬i23"/>
      <sheetName val="[SHOPLIST_xls]70,/0s«iÆøí¬i33"/>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Front Sheet"/>
      <sheetName val="Indirect Costs"/>
      <sheetName val="RateAnalysis"/>
      <sheetName val="Summary year Plan"/>
      <sheetName val="footing for SP"/>
      <sheetName val="maingirder"/>
      <sheetName val="basic-data"/>
      <sheetName val="Enquire"/>
      <sheetName val="ROY"/>
      <sheetName val="12"/>
      <sheetName val="BS "/>
      <sheetName val="Gra¦_x005f_x0004_)"/>
      <sheetName val="Geneí¬_x005f_x0008_i??_x005f_x0014_?0."/>
      <sheetName val="Geneí¬_x005f_x0008_i___x005f_x0014__0."/>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foot-slab_reinø"/>
      <sheetName val="Accounts"/>
      <sheetName val="shuttering"/>
      <sheetName val="CFS3"/>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Data_Works"/>
      <sheetName val="Control_Panel"/>
      <sheetName val="Dropdown Attributes"/>
      <sheetName val="Matl"/>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IS"/>
      <sheetName val="Configurations"/>
      <sheetName val="Technical"/>
      <sheetName val="contents "/>
      <sheetName val="Div.8 - Opening"/>
      <sheetName val="Div .9- Finishes"/>
      <sheetName val="Total "/>
      <sheetName val="Currency Rate"/>
      <sheetName val="Price List"/>
      <sheetName val="Total_PrC-Goldi"/>
      <sheetName val="Cost Factor Sheet"/>
      <sheetName val="Load Sch, Cable Sel &amp; Qty"/>
      <sheetName val="Factor Sheet"/>
      <sheetName val="Price Sheet"/>
      <sheetName val="M-480"/>
      <sheetName val="M-519"/>
      <sheetName val="14267"/>
      <sheetName val="Structured Cabling"/>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ll BGL List"/>
      <sheetName val="Budget Config"/>
      <sheetName val="All Department List"/>
      <sheetName val="Msw-study"/>
      <sheetName val="BF2001"/>
      <sheetName val="شهادة الدفع"/>
      <sheetName val="Lucas1"/>
      <sheetName val="Lucas2"/>
      <sheetName val="Lucas4"/>
      <sheetName val="Lucas3"/>
      <sheetName val="Dropdown Lists"/>
      <sheetName val="12. Ins &amp; Bonds"/>
      <sheetName val="3. Staff Facilities"/>
      <sheetName val="11. Clients Requirements"/>
      <sheetName val="Legal Risk Analysis"/>
      <sheetName val="Utility Summary"/>
      <sheetName val="DCF_5"/>
      <sheetName val="US Ship Repair Industry Growth"/>
      <sheetName val="Market Overview"/>
      <sheetName val="US Shipyard Repair Output"/>
      <sheetName val="Charts"/>
      <sheetName val="LBO"/>
      <sheetName val="Summary Financials"/>
      <sheetName val="PLUMBING WORK ADDITIONS"/>
      <sheetName val="[SHOPLIST_xls]70,/0s«iÆøí¬i24"/>
      <sheetName val="[SHOPLIST_xls]70___0_s__i____26"/>
      <sheetName val="[SHOPLIST_xls]70,/0s�i����i"/>
      <sheetName val="IPL_SCHEDULE"/>
      <sheetName val="PASARELA"/>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HAKEDİŞ_"/>
      <sheetName val="keşif_özeti"/>
      <sheetName val="Cost_Summary"/>
      <sheetName val="Cost_Summary_SD"/>
      <sheetName val="Schedule_S-Curve_Revision#3"/>
      <sheetName val="2_223M_due_to_adj_profit"/>
      <sheetName val="Свод_(Бюджет)"/>
      <sheetName val="Свод_(понедельно)"/>
      <sheetName val="Статьи_расходов"/>
      <sheetName val="_SHOPLIST_xls__SH1"/>
      <sheetName val="_SHOPLIST_xls_70_1"/>
      <sheetName val="2.2 STAFF Scedule"/>
      <sheetName val="4.1 G Ammount"/>
      <sheetName val="Costcal"/>
      <sheetName val="1-Excavation"/>
      <sheetName val="2-Substructure"/>
      <sheetName val="3-Concrete"/>
      <sheetName val="4-Masonry"/>
      <sheetName val="5-Thermal &amp; Moisture"/>
      <sheetName val="bkg"/>
      <sheetName val="cbrd460"/>
      <sheetName val="bcl"/>
      <sheetName val="2_0_Cover_Sum"/>
      <sheetName val="BT3-Package_05"/>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_SHOPLIST_xl_1857"/>
      <sheetName val="[SHOPLIST.xls]_SHOPLIST_xl_1858"/>
      <sheetName val="[SHOPLIST.xls]_SHOPLIST_xl_1859"/>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86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_SHOPLIST_xl_1436"/>
      <sheetName val="[SHOPLIST.xls]_SHOPLIST_xl_1437"/>
      <sheetName val="[SHOPLIST.xls]_SHOPLIST_xl_1438"/>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DVM_Sizing_Calculator-_10_ips_"/>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footing_for_SP"/>
      <sheetName val="[SHOPLIST_xls][SHOPLIST_xls]/V7"/>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Attachment 1"/>
      <sheetName val=" Est "/>
      <sheetName val="Cost_Any."/>
      <sheetName val="CAUSTIC"/>
      <sheetName val="B100-Cable Rack"/>
      <sheetName val="MPC"/>
      <sheetName val="eval"/>
      <sheetName val="calcul"/>
      <sheetName val="foot-slab_rein_x000c__x0002_"/>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II손익관리"/>
      <sheetName val="목표세부명세"/>
      <sheetName val="[SHOPLIST.xls]70?,/0?"/>
      <sheetName val="Income_Statement1"/>
      <sheetName val="Summary-margin_calc"/>
      <sheetName val="pri-com"/>
      <sheetName val="Detail In Door Stad"/>
      <sheetName val="8. Cover"/>
      <sheetName val="Cost_Rates"/>
      <sheetName val="Qty_SR"/>
      <sheetName val="EW_SR"/>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1. Scenario Manager"/>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EST"/>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Total  Amount"/>
      <sheetName val="PMP"/>
      <sheetName val="BoatTMP"/>
      <sheetName val="[SHOPLIST_xls]/VWVU))tÏØ0_189"/>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VWVU))tÏØ0_101"/>
      <sheetName val="_SHOPLIST_xls__VWVU))tÏØ0_102"/>
      <sheetName val="_SHOPLIST_xls__VWVU))tÏØ0_103"/>
      <sheetName val="Macro_custom_function"/>
      <sheetName val="_N_Finansal_Eğri"/>
      <sheetName val="DESCRIPTIONS"/>
      <sheetName val="ConferenceCentre______________2"/>
      <sheetName val="#3E1_GCR"/>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SHOPLIST.xls]70?,/0?s«i_x"/>
      <sheetName val="[SHOPLIST.xls]70,/0"/>
      <sheetName val="Structural BOQ"/>
      <sheetName val="Masonry &amp; Plaster"/>
      <sheetName val="ProjInfo"/>
      <sheetName val="Rate (2)"/>
      <sheetName val="CERT.NO 1"/>
      <sheetName val="org"/>
      <sheetName val="Bill 2K"/>
      <sheetName val="1) COMMON FACILITIES"/>
      <sheetName val="Bldg Brkdown"/>
      <sheetName val="参数"/>
      <sheetName val="D.5 Bid statement"/>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SUM(D2)"/>
      <sheetName val="Workdone_MFI"/>
      <sheetName val="BIF"/>
      <sheetName val="Flr.Fin"/>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Joseph_Record4"/>
      <sheetName val="_boaboard_(1)3"/>
      <sheetName val="PROGRAM"/>
      <sheetName val="Staffing Plan"/>
      <sheetName val="GEN-TEC-02"/>
      <sheetName val="EPI Directo"/>
      <sheetName val="INSTRUCTIVO"/>
      <sheetName val="0-Datos de la Obra"/>
      <sheetName val="Gastos Generales"/>
      <sheetName val="1.1. Manpower(Data Ref)"/>
      <sheetName val="[SHOPLIST.xls]70_x005f_x005f_x005f_x0000_15"/>
      <sheetName val="[SHOPLIST.xls]_VW__VU________30"/>
      <sheetName val="[SHOPLIST.xls]_VW__VU________31"/>
      <sheetName val="[SHOPLIST.xls]70_x005f_x0000___0_x_16"/>
      <sheetName val="[SHOPLIST.xls]70_x005f_x005f_x005f_x0000_16"/>
      <sheetName val="[SHOPLIST.xls]_VW__VU________32"/>
      <sheetName val="[SHOPLIST.xls]_VW__VU________33"/>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BOQ LT"/>
      <sheetName val="BP"/>
      <sheetName val="Abstract-2"/>
      <sheetName val="Shor &amp; Shuter"/>
      <sheetName val="nVision"/>
      <sheetName val="PE-F-42 Rev 01 Manpower"/>
      <sheetName val="2.0 Section 2 Cover"/>
      <sheetName val="Section(0)Preliminaries"/>
      <sheetName val="Section(1)Demolition"/>
      <sheetName val="Section(2)Exca "/>
      <sheetName val="DGG"/>
      <sheetName val="골조시행"/>
      <sheetName val="실행철강하도"/>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Inter unit set off"/>
      <sheetName val="Consolidated"/>
      <sheetName val="JOB COSTING SHEET HVAC"/>
      <sheetName val="SUBCON OR OTHER"/>
      <sheetName val="CASH"/>
      <sheetName val="SSuppliers"/>
      <sheetName val="Slide 6 - Returns &amp; NWC"/>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Mat_Cost1"/>
      <sheetName val="Cost_Any_"/>
      <sheetName val="12__Ins_&amp;_Bonds"/>
      <sheetName val="3__Staff_Facilities"/>
      <sheetName val="11__Clients_Requirements"/>
      <sheetName val="Legal_Risk_Analysis"/>
      <sheetName val="MOTO"/>
      <sheetName val="BOQ건축"/>
      <sheetName val="ตารางส่วนลด EE."/>
      <sheetName val="FR"/>
      <sheetName val="frais VS BBI"/>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Back"/>
      <sheetName val="jobhist"/>
      <sheetName val="Guneí¬_x005f_x0008_i_x005f_x0000__x005f_x0000__x0"/>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Measurment"/>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ATD"/>
      <sheetName val="Sales &amp; Prod"/>
      <sheetName val="标号库"/>
      <sheetName val="单位库"/>
      <sheetName val="位置库"/>
      <sheetName val="材料"/>
      <sheetName val="21"/>
      <sheetName val="Structure Bills Qty"/>
      <sheetName val="Order-book"/>
      <sheetName val="CONTRACTING P&amp;L"/>
      <sheetName val="Idustry Ratio"/>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Fee_Rate_Summary1"/>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WB"/>
      <sheetName val="configuration"/>
      <sheetName val="Maliyet Kodu"/>
      <sheetName val="HVAC QS"/>
      <sheetName val="Excel Format"/>
      <sheetName val="C.F"/>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HOPLIST_xls]70_x005f_x0000___0_x010"/>
      <sheetName val="Parameter-Country codes"/>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기준액"/>
      <sheetName val="최적단면"/>
      <sheetName val="LOUVERS"/>
      <sheetName val="Ironmongery"/>
      <sheetName val="vendor"/>
      <sheetName val="Values"/>
      <sheetName val="Beamsked"/>
      <sheetName val="Columnsked"/>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4300 UTILITY BLDG (2)"/>
      <sheetName val="Geneí¬_x0008_i_x0014_0."/>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Curves"/>
      <sheetName val="Heads"/>
      <sheetName val="Dbase"/>
      <sheetName val="Page 2"/>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3681"/>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Flowthrough"/>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2"/>
      <sheetName val="[SHOPLIST.xls]_SHOPLIST_xl_5075"/>
      <sheetName val="[SHOPLIST.xls]_SHOPLIST_xl_5076"/>
      <sheetName val="[SHOPLIST.xls]_SHOPLIST_xl_5077"/>
      <sheetName val="[SHOPLIST.xls]_SHOPLIST_xl_5078"/>
      <sheetName val="[SHOPLIST.xls]_VW__VU________43"/>
      <sheetName val="[SHOPLIST.xls]_VW__VU________44"/>
      <sheetName val="[SHOPLIST.xls]_SHOPLIST_xl_5079"/>
      <sheetName val="[SHOPLIST.xls]_SHOPLIST_xl_5080"/>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Prev_Pay_Cert3"/>
      <sheetName val="Base__x0003_ourse"/>
      <sheetName val="REMARKS"/>
      <sheetName val="MEMBERS CATAGORY"/>
      <sheetName val="DESIGNATION"/>
      <sheetName val="PROJECT NAME LIST "/>
      <sheetName val="Bill 3 - Site Works"/>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_VWVU))"/>
      <sheetName val="_SHOPLIST_xls__S1"/>
      <sheetName val="_SHOPLIST_xls__S2"/>
      <sheetName val="_SH"/>
      <sheetName val="70,_0s«iÆøí¬i4"/>
      <sheetName val="_SHOPLIST.xls__VW"/>
      <sheetName val="70,_0s«iÆøí¬i5"/>
      <sheetName val="S3 Architectural"/>
      <sheetName val="Bill-1A"/>
      <sheetName val="Bill-1B"/>
      <sheetName val="Bill 6-1"/>
      <sheetName val="Bill 7-1"/>
      <sheetName val="Bill 8 (1)"/>
      <sheetName val="9oo dia"/>
      <sheetName val="12oo dia"/>
      <sheetName val="Break down for OH"/>
      <sheetName val="Bill-9-1"/>
      <sheetName val="Bill-9-2"/>
      <sheetName val="Bill-9-3"/>
      <sheetName val="Cashflow Analysis"/>
      <sheetName val="Basicrates"/>
      <sheetName val="Price Comparison"/>
      <sheetName val="Bank Guarantee"/>
      <sheetName val="Assumption Inputs"/>
      <sheetName val="Q&amp;pl-V"/>
      <sheetName val="Costing-blk-B"/>
      <sheetName val="Main-Material"/>
      <sheetName val="Break up Sheet"/>
      <sheetName val="S1BOQ"/>
      <sheetName val="NOT FULL RESTRAINT"/>
      <sheetName val="BEARING &amp; BUCKLING"/>
      <sheetName val="PFC"/>
      <sheetName val="UC"/>
      <sheetName val="RSJ"/>
      <sheetName val="선수금"/>
      <sheetName val="Item-wise summary"/>
      <sheetName val="Earnings model"/>
      <sheetName val="General Information"/>
      <sheetName val="Bill No. 3 Podium"/>
      <sheetName val="Schedule(4)"/>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ENG_prog"/>
      <sheetName val="PE-F-42 rev 00"/>
      <sheetName val="PE-F-37 Rev 00"/>
      <sheetName val="STR"/>
      <sheetName val="MTL$-INTER"/>
      <sheetName val="유림골조"/>
      <sheetName val="TH"/>
      <sheetName val="HS"/>
      <sheetName val="Thiet bi"/>
      <sheetName val="Vat tu"/>
      <sheetName val="DM.ChiPhi"/>
      <sheetName val="May TC"/>
      <sheetName val="Bang KL"/>
      <sheetName val="Cac_HS_hieu_chinh"/>
      <sheetName val="Cước_CG"/>
      <sheetName val="gia_tri_theo_phong"/>
      <sheetName val="Isolasi Luar Dalam"/>
      <sheetName val="Isolasi Luar"/>
      <sheetName val="tonghop"/>
      <sheetName val="FEEDER"/>
      <sheetName val="Settings"/>
      <sheetName val="Points"/>
      <sheetName val="Summary of Glands &amp; Lugs"/>
      <sheetName val="Expiration"/>
      <sheetName val="Worksheet"/>
      <sheetName val="Currency"/>
      <sheetName val="Variations (2)"/>
      <sheetName val="表二"/>
      <sheetName val="Mec  BOQ"/>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FORM-16"/>
      <sheetName val="SD Log"/>
      <sheetName val="TOTAL MPR"/>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Original"/>
      <sheetName val="ICO_budzet_97"/>
      <sheetName val="Old_Bars"/>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SHOPLIST.xls]70_x005f_x0000___0_x_22"/>
      <sheetName val="[SHOPLIST.xls]70___0_s__i____70"/>
      <sheetName val="[SHOPLIST.xls]70___0_s__i____71"/>
      <sheetName val="[SHOPLIST.xls]70_x005f_x005f_x005f_x0000_22"/>
      <sheetName val="[SHOPLIST.xls]70___0_s__i____72"/>
      <sheetName val="F4.13"/>
      <sheetName val="Devco Cashflow"/>
      <sheetName val="Westin FOH &amp; BOH Split"/>
      <sheetName val="El Fenoon"/>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entitlements"/>
      <sheetName val="Cost of O &amp; O"/>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General"/>
      <sheetName val="PriceCalculation"/>
      <sheetName val="WORK TABLE"/>
      <sheetName val="Fill this out first..."/>
      <sheetName val="Ratios"/>
      <sheetName val="CCTV_EST1"/>
      <sheetName val="Admin"/>
      <sheetName val="Prior_CM"/>
      <sheetName val="PE-F-42_R"/>
      <sheetName val="[SHOPLIST.xls]70___0_s__i____85"/>
      <sheetName val="[SHOPLIST.xls]70___0_s__i____86"/>
      <sheetName val="[SHOPLIST.xls]70_x005f_x0000___0_x_26"/>
      <sheetName val="[SHOPLIST.xls]70___0_s__i____87"/>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70___0_s__i____88"/>
      <sheetName val="[SHOPLIST.xls]_SHOPLIST_xl_6416"/>
      <sheetName val="[SHOPLIST.xls]_SHOPLIST_xl_6417"/>
      <sheetName val="[SHOPLIST.xls]_SHOPLIST_xl_6418"/>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70_x005f_x0000___0_x_27"/>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70___0_s__i____89"/>
      <sheetName val="[SHOPLIST.xls]_SHOPLIST_xl_6695"/>
      <sheetName val="[SHOPLIST.xls]_SHOPLIST_xl_6696"/>
      <sheetName val="[SHOPLIST.xls]_SHOPLIST_xl_6697"/>
      <sheetName val="[SHOPLIST.xls]_VW__VU________62"/>
      <sheetName val="[SHOPLIST.xls]_VW__VU________63"/>
      <sheetName val="[SHOPLIST.xls]_SHOPLIST_xl_6698"/>
      <sheetName val="[SHOPLIST.xls]_SHOPLIST_xl_6699"/>
      <sheetName val="[SHOPLIST.xls]70___0_s__i____90"/>
      <sheetName val="[SHOPLIST.xls]_SHOPLIST_xl_6700"/>
      <sheetName val="[SHOPLIST.xls]_SHOPLIST_xl_6701"/>
      <sheetName val="[SHOPLIST.xls]_SHOPLIST_xl_6702"/>
      <sheetName val="[SHOPLIST.xls]_SHOPLIST_xl_6703"/>
      <sheetName val="[SHOPLIST.xls]_SHOPLIST_xl_6704"/>
      <sheetName val="[SHOPLIST.xls]_SHOPLIST_xl_6705"/>
      <sheetName val="[SHOPLIST.xls]_SHOPLIST_xl_6706"/>
      <sheetName val="[SHOPLIST.xls]_SHOPLIST_xl_6707"/>
      <sheetName val="[SHOPLIST.xls]_SHOPLIST_xl_6708"/>
      <sheetName val="[SHOPLIST.xls]_SHOPLIST_xl_6709"/>
      <sheetName val="[SHOPLIST.xls]_SHOPLIST_xl_6710"/>
      <sheetName val="[SHOPLIST.xls]_SHOPLIST_xl_6711"/>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70___0_s__i____91"/>
      <sheetName val="[SHOPLIST.xls]_SHOPLIST_xl_6719"/>
      <sheetName val="[SHOPLIST.xls]_SHOPLIST_xl_6720"/>
      <sheetName val="[SHOPLIST.xls]_SHOPLIST_xl_6721"/>
      <sheetName val="[SHOPLIST.xls]_VW__VU________64"/>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VW__VU________65"/>
      <sheetName val="[SHOPLIST.xls]_VW__VU________66"/>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70___0_s__i____80"/>
      <sheetName val="[SHOPLIST.xls]70___0_s__i____81"/>
      <sheetName val="[SHOPLIST.xls]70_x005f_x0000___0_x_25"/>
      <sheetName val="[SHOPLIST.xls]70___0_s__i____82"/>
      <sheetName val="[SHOPLIST.xls]70___0_s__i____83"/>
      <sheetName val="[SHOPLIST.xls]70___0_s__i____8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_SHOPLIST_xl_6842"/>
      <sheetName val="[SHOPLIST.xls]_SHOPLIST_xl_6843"/>
      <sheetName val="[SHOPLIST.xls]_SHOPLIST_xl_6844"/>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MARGE"/>
      <sheetName val="合成単価作成・-BLDG"/>
      <sheetName val="stld (2)"/>
      <sheetName val="6PILE  (돌출)"/>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MONTH"/>
      <sheetName val="Name-list"/>
      <sheetName val="CHK"/>
      <sheetName val="cFYF"/>
      <sheetName val="cBUD"/>
      <sheetName val="U-RATE"/>
      <sheetName val="CASHFLOW CODES"/>
      <sheetName val="base"/>
      <sheetName val="Bang khoi luong"/>
      <sheetName val="HOTEL_ann"/>
      <sheetName val="MacroBook_April_2020"/>
      <sheetName val="方案1表二"/>
      <sheetName val="1500空分管道"/>
      <sheetName val="rdamdata"/>
      <sheetName val="XREF"/>
      <sheetName val="Price Working -SRP"/>
      <sheetName val="Site facilities"/>
      <sheetName val="Ins &amp; Bonds"/>
      <sheetName val="Clients Requirements"/>
      <sheetName val="_SHOPLIST.xls_70_x0000___0_x0_2"/>
      <sheetName val="_SHOPLIST.xls_70_x0000___0_x0_3"/>
      <sheetName val="_SHOPLIST.xls_70_x005f_x0000__3"/>
      <sheetName val="_SHOPLIST.xls_70_x0000___0_x0_7"/>
      <sheetName val="_SHOPLIST.xls_70_x005f_x0000__5"/>
      <sheetName val="_SHOPLIST.xls_70_x0000___0_x0_4"/>
      <sheetName val="_SHOPLIST.xls_70_x0000___0_x0_5"/>
      <sheetName val="_SHOPLIST.xls_70_x0000___0_x0_6"/>
      <sheetName val="_SHOPLIST.xls_70_x005f_x0000__4"/>
      <sheetName val="_SHOPLIST.xls_70_x0000___0_x0_8"/>
      <sheetName val="_SHOPLIST.xls_70_x005f_x0000__6"/>
      <sheetName val="_SHOPLIST_xls_70_x0000_,_0_x000"/>
      <sheetName val="BOQ CIVIL"/>
      <sheetName val="ABB"/>
      <sheetName val="GE"/>
      <sheetName val="Spread"/>
      <sheetName val="CONS. PROJECT HITS"/>
      <sheetName val="Guard House #1; D,E,F"/>
      <sheetName val="Malaysia incl. RET"/>
      <sheetName val="schedule nos"/>
      <sheetName val="IND MP"/>
      <sheetName val="[SHOPLIST.xls]70_x005f_x005f_x005f_x0000_23"/>
      <sheetName val="[SHOPLIST.xls]70_x005f_x005f_x005f_x0000_24"/>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int. pla."/>
      <sheetName val="5.Cost Curve"/>
      <sheetName val="FCPBS"/>
      <sheetName val="MakDB"/>
      <sheetName val="COMPARISON OF PRICES Lowest"/>
      <sheetName val="sch"/>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Sheet8"/>
      <sheetName val="Electricity"/>
      <sheetName val="R&amp;M"/>
      <sheetName val="FOOTING"/>
      <sheetName val="공사비집계"/>
      <sheetName val="[SHOPLIST.xls]_VW__VU________67"/>
      <sheetName val="[SHOPLIST.xls]_VW__VU________68"/>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_SHOPLIST_xl_6983"/>
      <sheetName val="Office Twrs"/>
      <sheetName val="TEXT"/>
      <sheetName val="Detail_In_Door_Stad"/>
      <sheetName val="Dropdown_Attributes"/>
      <sheetName val="JV PA"/>
      <sheetName val="JV LW"/>
      <sheetName val="JV 318"/>
      <sheetName val="JV RO"/>
      <sheetName val="JV VO"/>
      <sheetName val="SUMMARY OFFSHORE"/>
      <sheetName val="Channel - final template"/>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Geneí¬_x0008_i___x0014__0_"/>
      <sheetName val="REKAP"/>
      <sheetName val="Dự thầu"/>
      <sheetName val="내역서"/>
      <sheetName val="NET ALL (M)"/>
      <sheetName val="DG-TNHC-85"/>
      <sheetName val="Budget vs Projection (CCL)"/>
      <sheetName val="UNDERGROUND"/>
      <sheetName val="arch-derivation"/>
      <sheetName val="Letter"/>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محطة الرفع (11)mep"/>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Price"/>
      <sheetName val="3C"/>
      <sheetName val="BK Unit Rate"/>
      <sheetName val="BoQ-TOWER 1_IKUSI"/>
      <sheetName val="(t2)sup &amp; Installation"/>
      <sheetName val="OLD PRICES"/>
      <sheetName val="F031-3(ANLZ)"/>
      <sheetName val="Contract BOQ"/>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contents_"/>
      <sheetName val="Div_8_-_Opening"/>
      <sheetName val="Div__9-_Finishes"/>
      <sheetName val="Total_"/>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xls_70__0_x0_2"/>
      <sheetName val="_SHOPLIST.xls_70__0_x0_3"/>
      <sheetName val="_SHOPLIST.xls_70__0_x0_7"/>
      <sheetName val="_SHOPLIST.xls_70__0_x0_4"/>
      <sheetName val="_SHOPLIST.xls_70__0_x0_5"/>
      <sheetName val="_SHOPLIST.xls_70__0_x0_6"/>
      <sheetName val="_SHOPLIST.xls_70__0_x0_8"/>
      <sheetName val="(A, B) BUILDER + SUB CONT WORK"/>
      <sheetName val="Main Log"/>
      <sheetName val="Keşif-I"/>
      <sheetName val="BUTCE+MANHOUR"/>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 Factor  "/>
      <sheetName val="Histry Price"/>
      <sheetName val="P"/>
      <sheetName val="bill02"/>
      <sheetName val="산근"/>
      <sheetName val="Factor F Data"/>
      <sheetName val="Zones"/>
      <sheetName val="총괄표 (2)"/>
      <sheetName val="Material Prices to site"/>
      <sheetName val="금액내역서"/>
      <sheetName val="costing sheet"/>
      <sheetName val="M - S"/>
      <sheetName val="Biìl_No__218"/>
      <sheetName val="Rebar_Ramp"/>
      <sheetName val="Neo"/>
      <sheetName val="노임단가"/>
      <sheetName val="P-Site fac"/>
      <sheetName val="P-Clients fac"/>
      <sheetName val="B6.Substation&amp;LV"/>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ventory_"/>
      <sheetName val="INTSHEET"/>
      <sheetName val="INTSHEET3"/>
      <sheetName val="FINANCIALS"/>
      <sheetName val="Mpwrclaim"/>
      <sheetName val="CBS"/>
      <sheetName val="Item#9.3"/>
      <sheetName val="Item#1.9"/>
      <sheetName val="Item#6.7"/>
      <sheetName val="Item#2.6"/>
      <sheetName val="Item#4.10"/>
      <sheetName val="Item#5.8"/>
      <sheetName val="Item#7.21"/>
      <sheetName val="Item#3.8"/>
      <sheetName val="Item#8.7"/>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报价汇总表"/>
      <sheetName val="G2- Ground works"/>
      <sheetName val="70,_0s«_x0008_iÆø_x0003_í¬_x0008_i"/>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CTC"/>
      <sheetName val="1-OBJ98 "/>
      <sheetName val="[«HOPæISTÍxls_x0005_U_R!A_- GRAÊITE"/>
      <sheetName val="[SHOPLIST_xls]70__0_x0_3"/>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SHOPLIST_xls]_SHOၐLIST_xls_214"/>
      <sheetName val="JAN 1"/>
      <sheetName val="ECARates"/>
      <sheetName val="SOR"/>
      <sheetName val="newsales"/>
      <sheetName val="wt"/>
      <sheetName val="JOINT"/>
      <sheetName val="PCC"/>
      <sheetName val="05. BUDGET"/>
      <sheetName val="Makro1"/>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汇率"/>
      <sheetName val="材料价"/>
      <sheetName val="汇率&amp;代码"/>
      <sheetName val="Scatter"/>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Bill 2.2 Villa 2 beds"/>
      <sheetName val="CLAIMS 4 (backup)"/>
      <sheetName val="CLAIM 4"/>
      <sheetName val="CLAIMS 5 (backup)"/>
      <sheetName val="CLAIM 5"/>
      <sheetName val="CLAIM 10"/>
      <sheetName val="CLAIMS1 (backup)"/>
      <sheetName val="CLAIM 1"/>
      <sheetName val="CLAIMS2 (backup)"/>
      <sheetName val="CLAIM 2"/>
      <sheetName val="B 2"/>
      <sheetName val="Commodities"/>
      <sheetName val="PILECAP"/>
      <sheetName val="DLdauvao"/>
      <sheetName val="_SHOPLIST.xls_70_,_0_s«i_x"/>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SHOPLIST_xls_70_x005f_x0000___0_x0_4"/>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9011 EXPAT_MANP"/>
      <sheetName val="장비"/>
      <sheetName val="노무"/>
      <sheetName val="자재"/>
      <sheetName val="산근1"/>
      <sheetName val="Dashboard"/>
      <sheetName val="HVAC_M6____________SHOPLIST_x_2"/>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2-Conc"/>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9"/>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9"/>
      <sheetName val="_SHOPLIST_xls_70___0_s__i____12"/>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Ana Blanket"/>
      <sheetName val="Part 2"/>
      <sheetName val="mem-property"/>
      <sheetName val="GR.slab-reinft"/>
      <sheetName val="Summary output"/>
      <sheetName val="Main Assump."/>
      <sheetName val="Coalmine"/>
      <sheetName val="pricing"/>
      <sheetName val="sof"/>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SHOPLIST_xl_1142"/>
      <sheetName val="_SHOPLIST.xls__SHOPLIST_xl_1143"/>
      <sheetName val="_SHOPLIST.xls__SHOPLIST_xl_1144"/>
      <sheetName val="_SHOPLIST.xls__SHOPLIST_xl_1145"/>
      <sheetName val="_SHOPLIST.xls__SHOPLIST_xl_1146"/>
      <sheetName val="_SHOPLIST.xls_70___0_s__i____30"/>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70,_0"/>
      <sheetName val="_SHOPLIST_xls__VW__VU________10"/>
      <sheetName val="_SHOPLIST_xls_70___0_s__i____14"/>
      <sheetName val="_SHOPLIST_xls_70,_0s«iÆøí¬i41"/>
      <sheetName val="_SHOPLIST_xls_70,_0s«iÆøí¬i51"/>
      <sheetName val="_SHOPLIST_xls_70___0_s__i____15"/>
      <sheetName val="_SHOPLIST_xls__VW__VU________11"/>
      <sheetName val="_SHOPLIST_xls__VW__VU________12"/>
      <sheetName val="_SHOPLIST_xls_70_x005f_x0000___0_x0_6"/>
      <sheetName val="_SHOPLIST_xls_70___0_s__i____16"/>
      <sheetName val="_SHOPLIST_xls__SHOPLIST_xls_464"/>
      <sheetName val="_SHOPLIST_xls__SHOPLIST_xls_465"/>
      <sheetName val="_SHOPLIST_xls_70___0_s__i____17"/>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70___0_s__i____18"/>
      <sheetName val="_SHOPLIST_xls__VW__VU________13"/>
      <sheetName val="_SHOPLIST_xls__VW__VU________14"/>
      <sheetName val="_SHOPLIST_xls_70___0_s__i____19"/>
      <sheetName val="_SHOPLIST_xls_70_x005f_x0000___0_x0_7"/>
      <sheetName val="_SHOPLIST_xls__SHOPLIST_xls_610"/>
      <sheetName val="_SHOPLIST_xls__SHOPLIST_xls_611"/>
      <sheetName val="_SHOPLIST_xls_70___0_s__i____20"/>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769"/>
      <sheetName val="_SHOPLIST_xls__SHOPLIST_xls_631"/>
      <sheetName val="_SHOPLIST_xls__SHOPLIST_xls_770"/>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771"/>
      <sheetName val="_SHOPLIST_xls__SHOPLIST_xls_772"/>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773"/>
      <sheetName val="_SHOPLIST_xls__SHOPLIST_xls_657"/>
      <sheetName val="_SHOPLIST_xls__SHOPLIST_xls_774"/>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775"/>
      <sheetName val="_SHOPLIST_xls__SHOPLIST_xls_671"/>
      <sheetName val="_SHOPLIST_xls__SHOPLIST_xls_672"/>
      <sheetName val="_SHOPLIST_xls__SHOPLIST_xls_673"/>
      <sheetName val="_SHOPLIST_xls__SHOPLIST_xls_674"/>
      <sheetName val="_SHOPLIST_xls__SHOPLIST_xls_776"/>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777"/>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778"/>
      <sheetName val="_SHOPLIST_xls__SHOPLIST_xls_779"/>
      <sheetName val="_SHOPLIST_xls__SHOPLIST_xls_690"/>
      <sheetName val="_SHOPLIST_xls__SHOPLIST_xls_691"/>
      <sheetName val="_SHOPLIST_xls__SHOPLIST_xls_692"/>
      <sheetName val="_SHOPLIST_xls__SHOPLIST_xls_693"/>
      <sheetName val="_SHOPLIST_xls__SHOPLIST_xls_694"/>
      <sheetName val="_SHOPLIST_xls__SHOPLIST_xls_695"/>
      <sheetName val="_SHOPLIST_xls__SHOPLIST_xls_696"/>
      <sheetName val="_SHOPLIST_xls__SHOPLIST_xls_697"/>
      <sheetName val="_SHOPLIST_xls__SHOPLIST_xls_698"/>
      <sheetName val="_SHOPLIST_xls__SHOPLIST_xls_780"/>
      <sheetName val="_SHOPLIST_xls__SHOPLIST_xls_699"/>
      <sheetName val="_SHOPLIST_xls__SHOPLIST_xls_70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70_x005f_x005f_x005f_x0000__6"/>
      <sheetName val="_SHOPLIST_xls_70___0_s__i____21"/>
      <sheetName val="_SHOPLIST_xls__SHOPLIST_xls_788"/>
      <sheetName val="_SHOPLIST_xls_70___0_s__i____22"/>
      <sheetName val="_SHOPLIST_xls__VW__VU________15"/>
      <sheetName val="_SHOPLIST_xls__VW__VU________16"/>
      <sheetName val="_SHOPLIST_xls_70_x005f_x0000___0_x0_8"/>
      <sheetName val="_SHOPLIST_xls_70___0_s__i____23"/>
      <sheetName val="_SHOPLIST_xls__SHOPLIST_xls_789"/>
      <sheetName val="_SHOPLIST_xls_70___0_s__i____24"/>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70_x005f_x005f_x005f_x0000__7"/>
      <sheetName val="_SHOPLIST_xls__SHOPLIST_xls_901"/>
      <sheetName val="_SHOPLIST_xls__SHOPLIST_xls_902"/>
      <sheetName val="_SHOPLIST_xls_70___0_s__i____25"/>
      <sheetName val="_SHOPLIST_xls__VW__VU________17"/>
      <sheetName val="_SHOPLIST_xls_70_x005f_x0000___0_x0_9"/>
      <sheetName val="_SHOPLIST_xls_70___0_s__i____26"/>
      <sheetName val="_SHOPLIST_xls__VW__VU________18"/>
      <sheetName val="_SHOPLIST.xls__VW__VU________20"/>
      <sheetName val="_SHOPLIST.xls__VW__VU________21"/>
      <sheetName val="_SHOPLIST.xls_70_x005f_x0000___0_x_11"/>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70,_0s«_iÆø_í¬3"/>
      <sheetName val="_SHOPLIST_xls_70,_0s«iÆøí¬i33"/>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VW3"/>
      <sheetName val="_SHOPLIST_xls__VW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_VW__VU________24"/>
      <sheetName val="_SHOPLIST.xls__VW__VU________25"/>
      <sheetName val="_SHOPLIST.xls_70_x005f_x0000___0_x_13"/>
      <sheetName val="_SHOPLIST.xls_70_x005f_x005f_x005f_x0000_13"/>
      <sheetName val="_SHOPLIST.xls_70_x005f_x005f_x005f_x0000_12"/>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4"/>
      <sheetName val="_SHOPLIST_xls_70,_0s«iÆøí¬i2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__0_s__i____38"/>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x005f_x005f_x005f_x0000_15"/>
      <sheetName val="_SHOPLIST.xls_70_x005f_x005f_x005f_x0000_16"/>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rner Arch"/>
      <sheetName val="Code List"/>
      <sheetName val="graph"/>
      <sheetName val="5_1-AB1"/>
      <sheetName val="Fwk Brkdown (1)"/>
      <sheetName val="alpha"/>
      <sheetName val="Spread_sht"/>
      <sheetName val="wblff"/>
      <sheetName val="intwallpar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End Arch"/>
      <sheetName val="Intermediate Arch"/>
      <sheetName val="Slab Detail"/>
      <sheetName val="SECT7-1 EXCN"/>
      <sheetName val="PDA2"/>
      <sheetName val="RFF"/>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Raft Found. Computation"/>
      <sheetName val="sht1"/>
      <sheetName val="sht2"/>
      <sheetName val="sht3"/>
      <sheetName val="sht4"/>
      <sheetName val="sht5"/>
      <sheetName val="ext wall fin qty"/>
      <sheetName val="int wall fin"/>
      <sheetName val="FA Summary"/>
      <sheetName val="HARDSCAPE"/>
      <sheetName val="农业人口"/>
      <sheetName val="农业用地"/>
      <sheetName val="Col"/>
      <sheetName val="PC_ G_Slab"/>
      <sheetName val="村级支出"/>
      <sheetName val="HWEQUIV"/>
      <sheetName val="Gene�� i??_x0014_?0."/>
      <sheetName val="[SHOPLIST.xls]70___0_s�_i_��__2"/>
      <sheetName val="Клининг"/>
      <sheetName val="ГК (Прогноз)"/>
      <sheetName val="demir"/>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refreshError="1"/>
      <sheetData sheetId="69"/>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row r="9">
          <cell r="A9" t="str">
            <v>A</v>
          </cell>
        </row>
      </sheetData>
      <sheetData sheetId="206">
        <row r="9">
          <cell r="A9" t="str">
            <v>A</v>
          </cell>
        </row>
      </sheetData>
      <sheetData sheetId="207">
        <row r="9">
          <cell r="A9" t="str">
            <v>A</v>
          </cell>
        </row>
      </sheetData>
      <sheetData sheetId="208">
        <row r="9">
          <cell r="A9" t="str">
            <v>A</v>
          </cell>
        </row>
      </sheetData>
      <sheetData sheetId="209">
        <row r="9">
          <cell r="A9" t="str">
            <v>A</v>
          </cell>
        </row>
      </sheetData>
      <sheetData sheetId="210"/>
      <sheetData sheetId="211">
        <row r="9">
          <cell r="A9" t="str">
            <v>A</v>
          </cell>
        </row>
      </sheetData>
      <sheetData sheetId="212">
        <row r="9">
          <cell r="A9" t="str">
            <v>A</v>
          </cell>
        </row>
      </sheetData>
      <sheetData sheetId="213">
        <row r="9">
          <cell r="A9" t="str">
            <v>A</v>
          </cell>
        </row>
      </sheetData>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9">
          <cell r="A9" t="str">
            <v>A</v>
          </cell>
        </row>
      </sheetData>
      <sheetData sheetId="256">
        <row r="9">
          <cell r="A9" t="str">
            <v>A</v>
          </cell>
        </row>
      </sheetData>
      <sheetData sheetId="257">
        <row r="9">
          <cell r="A9" t="str">
            <v>A</v>
          </cell>
        </row>
      </sheetData>
      <sheetData sheetId="258"/>
      <sheetData sheetId="259">
        <row r="9">
          <cell r="A9" t="str">
            <v>A</v>
          </cell>
        </row>
      </sheetData>
      <sheetData sheetId="260">
        <row r="9">
          <cell r="A9" t="str">
            <v>A</v>
          </cell>
        </row>
      </sheetData>
      <sheetData sheetId="261">
        <row r="9">
          <cell r="A9" t="str">
            <v>A</v>
          </cell>
        </row>
      </sheetData>
      <sheetData sheetId="262">
        <row r="9">
          <cell r="A9" t="str">
            <v>A</v>
          </cell>
        </row>
      </sheetData>
      <sheetData sheetId="263">
        <row r="9">
          <cell r="A9" t="str">
            <v>A</v>
          </cell>
        </row>
      </sheetData>
      <sheetData sheetId="264">
        <row r="9">
          <cell r="A9" t="str">
            <v>A</v>
          </cell>
        </row>
      </sheetData>
      <sheetData sheetId="265">
        <row r="9">
          <cell r="A9" t="str">
            <v>A</v>
          </cell>
        </row>
      </sheetData>
      <sheetData sheetId="266">
        <row r="9">
          <cell r="A9" t="str">
            <v>A</v>
          </cell>
        </row>
      </sheetData>
      <sheetData sheetId="267">
        <row r="9">
          <cell r="A9" t="str">
            <v>A</v>
          </cell>
        </row>
      </sheetData>
      <sheetData sheetId="268">
        <row r="9">
          <cell r="A9" t="str">
            <v>A</v>
          </cell>
        </row>
      </sheetData>
      <sheetData sheetId="269">
        <row r="9">
          <cell r="A9" t="str">
            <v>A</v>
          </cell>
        </row>
      </sheetData>
      <sheetData sheetId="270">
        <row r="9">
          <cell r="A9" t="str">
            <v>A</v>
          </cell>
        </row>
      </sheetData>
      <sheetData sheetId="271">
        <row r="9">
          <cell r="A9" t="str">
            <v>A</v>
          </cell>
        </row>
      </sheetData>
      <sheetData sheetId="272">
        <row r="9">
          <cell r="A9" t="str">
            <v>A</v>
          </cell>
        </row>
      </sheetData>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row r="9">
          <cell r="A9" t="str">
            <v>A</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sheetData sheetId="329"/>
      <sheetData sheetId="330"/>
      <sheetData sheetId="331" refreshError="1"/>
      <sheetData sheetId="332" refreshError="1"/>
      <sheetData sheetId="333" refreshError="1"/>
      <sheetData sheetId="334" refreshError="1"/>
      <sheetData sheetId="335"/>
      <sheetData sheetId="336" refreshError="1"/>
      <sheetData sheetId="337" refreshError="1"/>
      <sheetData sheetId="338" refreshError="1"/>
      <sheetData sheetId="339" refreshError="1"/>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sheetData sheetId="405"/>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efreshError="1"/>
      <sheetData sheetId="470" refreshError="1"/>
      <sheetData sheetId="471" refreshError="1"/>
      <sheetData sheetId="472" refreshError="1"/>
      <sheetData sheetId="473">
        <row r="9">
          <cell r="A9" t="str">
            <v>A</v>
          </cell>
        </row>
      </sheetData>
      <sheetData sheetId="474">
        <row r="9">
          <cell r="A9" t="str">
            <v>A</v>
          </cell>
        </row>
      </sheetData>
      <sheetData sheetId="475">
        <row r="9">
          <cell r="A9" t="str">
            <v>A</v>
          </cell>
        </row>
      </sheetData>
      <sheetData sheetId="476" refreshError="1"/>
      <sheetData sheetId="477" refreshError="1"/>
      <sheetData sheetId="478" refreshError="1"/>
      <sheetData sheetId="479" refreshError="1"/>
      <sheetData sheetId="480"/>
      <sheetData sheetId="481" refreshError="1"/>
      <sheetData sheetId="482"/>
      <sheetData sheetId="483" refreshError="1"/>
      <sheetData sheetId="484" refreshError="1"/>
      <sheetData sheetId="485" refreshError="1"/>
      <sheetData sheetId="486" refreshError="1"/>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row r="9">
          <cell r="A9" t="str">
            <v>A</v>
          </cell>
        </row>
      </sheetData>
      <sheetData sheetId="511">
        <row r="9">
          <cell r="A9" t="str">
            <v>A</v>
          </cell>
        </row>
      </sheetData>
      <sheetData sheetId="512">
        <row r="9">
          <cell r="A9" t="str">
            <v>A</v>
          </cell>
        </row>
      </sheetData>
      <sheetData sheetId="513">
        <row r="9">
          <cell r="A9" t="str">
            <v>A</v>
          </cell>
        </row>
      </sheetData>
      <sheetData sheetId="514">
        <row r="9">
          <cell r="A9" t="str">
            <v>A</v>
          </cell>
        </row>
      </sheetData>
      <sheetData sheetId="515">
        <row r="9">
          <cell r="A9" t="str">
            <v>A</v>
          </cell>
        </row>
      </sheetData>
      <sheetData sheetId="516">
        <row r="9">
          <cell r="A9" t="str">
            <v>A</v>
          </cell>
        </row>
      </sheetData>
      <sheetData sheetId="517">
        <row r="9">
          <cell r="A9" t="str">
            <v>A</v>
          </cell>
        </row>
      </sheetData>
      <sheetData sheetId="518">
        <row r="9">
          <cell r="A9" t="str">
            <v>A</v>
          </cell>
        </row>
      </sheetData>
      <sheetData sheetId="519">
        <row r="9">
          <cell r="A9" t="str">
            <v>A</v>
          </cell>
        </row>
      </sheetData>
      <sheetData sheetId="520"/>
      <sheetData sheetId="521">
        <row r="9">
          <cell r="A9" t="str">
            <v>A</v>
          </cell>
        </row>
      </sheetData>
      <sheetData sheetId="522">
        <row r="9">
          <cell r="A9" t="str">
            <v>A</v>
          </cell>
        </row>
      </sheetData>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efreshError="1"/>
      <sheetData sheetId="565" refreshError="1"/>
      <sheetData sheetId="566" refreshError="1"/>
      <sheetData sheetId="567" refreshError="1"/>
      <sheetData sheetId="568" refreshError="1"/>
      <sheetData sheetId="569">
        <row r="9">
          <cell r="A9" t="str">
            <v>A</v>
          </cell>
        </row>
      </sheetData>
      <sheetData sheetId="570">
        <row r="9">
          <cell r="A9" t="str">
            <v>A</v>
          </cell>
        </row>
      </sheetData>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ow r="9">
          <cell r="A9" t="str">
            <v>A</v>
          </cell>
        </row>
      </sheetData>
      <sheetData sheetId="653">
        <row r="9">
          <cell r="A9" t="str">
            <v>A</v>
          </cell>
        </row>
      </sheetData>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ow r="9">
          <cell r="A9" t="str">
            <v>A</v>
          </cell>
        </row>
      </sheetData>
      <sheetData sheetId="659">
        <row r="9">
          <cell r="A9" t="str">
            <v>A</v>
          </cell>
        </row>
      </sheetData>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row r="9">
          <cell r="A9" t="str">
            <v>A</v>
          </cell>
        </row>
      </sheetData>
      <sheetData sheetId="671">
        <row r="9">
          <cell r="A9" t="str">
            <v>A</v>
          </cell>
        </row>
      </sheetData>
      <sheetData sheetId="672">
        <row r="9">
          <cell r="A9" t="str">
            <v>A</v>
          </cell>
        </row>
      </sheetData>
      <sheetData sheetId="673">
        <row r="9">
          <cell r="A9" t="str">
            <v>A</v>
          </cell>
        </row>
      </sheetData>
      <sheetData sheetId="674">
        <row r="9">
          <cell r="A9" t="str">
            <v>A</v>
          </cell>
        </row>
      </sheetData>
      <sheetData sheetId="675">
        <row r="9">
          <cell r="A9" t="str">
            <v>A</v>
          </cell>
        </row>
      </sheetData>
      <sheetData sheetId="676">
        <row r="9">
          <cell r="A9" t="str">
            <v>A</v>
          </cell>
        </row>
      </sheetData>
      <sheetData sheetId="677">
        <row r="9">
          <cell r="A9" t="str">
            <v>A</v>
          </cell>
        </row>
      </sheetData>
      <sheetData sheetId="678">
        <row r="9">
          <cell r="A9" t="str">
            <v>A</v>
          </cell>
        </row>
      </sheetData>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ow r="9">
          <cell r="A9" t="str">
            <v>A</v>
          </cell>
        </row>
      </sheetData>
      <sheetData sheetId="715">
        <row r="9">
          <cell r="A9" t="str">
            <v>A</v>
          </cell>
        </row>
      </sheetData>
      <sheetData sheetId="716">
        <row r="9">
          <cell r="A9" t="str">
            <v>A</v>
          </cell>
        </row>
      </sheetData>
      <sheetData sheetId="717">
        <row r="9">
          <cell r="A9" t="str">
            <v>A</v>
          </cell>
        </row>
      </sheetData>
      <sheetData sheetId="718">
        <row r="9">
          <cell r="A9" t="str">
            <v>A</v>
          </cell>
        </row>
      </sheetData>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ow r="9">
          <cell r="A9" t="str">
            <v>A</v>
          </cell>
        </row>
      </sheetData>
      <sheetData sheetId="784">
        <row r="9">
          <cell r="A9" t="str">
            <v>A</v>
          </cell>
        </row>
      </sheetData>
      <sheetData sheetId="785">
        <row r="9">
          <cell r="A9" t="str">
            <v>A</v>
          </cell>
        </row>
      </sheetData>
      <sheetData sheetId="786">
        <row r="9">
          <cell r="A9" t="str">
            <v>A</v>
          </cell>
        </row>
      </sheetData>
      <sheetData sheetId="787">
        <row r="9">
          <cell r="A9" t="str">
            <v>A</v>
          </cell>
        </row>
      </sheetData>
      <sheetData sheetId="788">
        <row r="9">
          <cell r="A9" t="str">
            <v>A</v>
          </cell>
        </row>
      </sheetData>
      <sheetData sheetId="789">
        <row r="9">
          <cell r="A9" t="str">
            <v>A</v>
          </cell>
        </row>
      </sheetData>
      <sheetData sheetId="790">
        <row r="9">
          <cell r="A9" t="str">
            <v>A</v>
          </cell>
        </row>
      </sheetData>
      <sheetData sheetId="791">
        <row r="9">
          <cell r="A9" t="str">
            <v>A</v>
          </cell>
        </row>
      </sheetData>
      <sheetData sheetId="792">
        <row r="9">
          <cell r="A9" t="str">
            <v>A</v>
          </cell>
        </row>
      </sheetData>
      <sheetData sheetId="793">
        <row r="9">
          <cell r="A9" t="str">
            <v>A</v>
          </cell>
        </row>
      </sheetData>
      <sheetData sheetId="794">
        <row r="9">
          <cell r="A9" t="str">
            <v>A</v>
          </cell>
        </row>
      </sheetData>
      <sheetData sheetId="795">
        <row r="9">
          <cell r="A9" t="str">
            <v>A</v>
          </cell>
        </row>
      </sheetData>
      <sheetData sheetId="796">
        <row r="9">
          <cell r="A9" t="str">
            <v>A</v>
          </cell>
        </row>
      </sheetData>
      <sheetData sheetId="797">
        <row r="9">
          <cell r="A9" t="str">
            <v>A</v>
          </cell>
        </row>
      </sheetData>
      <sheetData sheetId="798">
        <row r="9">
          <cell r="A9" t="str">
            <v>A</v>
          </cell>
        </row>
      </sheetData>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sheetData sheetId="839" refreshError="1"/>
      <sheetData sheetId="840">
        <row r="9">
          <cell r="A9" t="str">
            <v>A</v>
          </cell>
        </row>
      </sheetData>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sheetData sheetId="853" refreshError="1"/>
      <sheetData sheetId="854" refreshError="1"/>
      <sheetData sheetId="855" refreshError="1"/>
      <sheetData sheetId="856" refreshError="1"/>
      <sheetData sheetId="857" refreshError="1"/>
      <sheetData sheetId="858" refreshError="1"/>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efreshError="1"/>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efreshError="1"/>
      <sheetData sheetId="1051">
        <row r="9">
          <cell r="A9" t="str">
            <v>A</v>
          </cell>
        </row>
      </sheetData>
      <sheetData sheetId="1052"/>
      <sheetData sheetId="1053"/>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efreshError="1"/>
      <sheetData sheetId="1059" refreshError="1"/>
      <sheetData sheetId="1060" refreshError="1"/>
      <sheetData sheetId="1061" refreshError="1"/>
      <sheetData sheetId="1062" refreshError="1"/>
      <sheetData sheetId="1063" refreshError="1"/>
      <sheetData sheetId="1064" refreshError="1"/>
      <sheetData sheetId="1065">
        <row r="9">
          <cell r="A9" t="str">
            <v>A</v>
          </cell>
        </row>
      </sheetData>
      <sheetData sheetId="1066" refreshError="1"/>
      <sheetData sheetId="1067" refreshError="1"/>
      <sheetData sheetId="1068" refreshError="1"/>
      <sheetData sheetId="1069"/>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ow r="9">
          <cell r="A9" t="str">
            <v>A</v>
          </cell>
        </row>
      </sheetData>
      <sheetData sheetId="1097">
        <row r="9">
          <cell r="A9" t="str">
            <v>A</v>
          </cell>
        </row>
      </sheetData>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ow r="9">
          <cell r="A9" t="str">
            <v>A</v>
          </cell>
        </row>
      </sheetData>
      <sheetData sheetId="1109" refreshError="1"/>
      <sheetData sheetId="1110">
        <row r="9">
          <cell r="A9" t="str">
            <v>A</v>
          </cell>
        </row>
      </sheetData>
      <sheetData sheetId="1111" refreshError="1"/>
      <sheetData sheetId="1112" refreshError="1"/>
      <sheetData sheetId="1113" refreshError="1"/>
      <sheetData sheetId="1114" refreshError="1"/>
      <sheetData sheetId="1115" refreshError="1"/>
      <sheetData sheetId="1116" refreshError="1"/>
      <sheetData sheetId="1117"/>
      <sheetData sheetId="1118" refreshError="1"/>
      <sheetData sheetId="1119"/>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efreshError="1"/>
      <sheetData sheetId="1146"/>
      <sheetData sheetId="1147" refreshError="1"/>
      <sheetData sheetId="1148" refreshError="1"/>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efreshError="1"/>
      <sheetData sheetId="1310" refreshError="1"/>
      <sheetData sheetId="1311" refreshError="1"/>
      <sheetData sheetId="1312" refreshError="1"/>
      <sheetData sheetId="1313" refreshError="1"/>
      <sheetData sheetId="1314" refreshError="1"/>
      <sheetData sheetId="1315">
        <row r="9">
          <cell r="A9" t="str">
            <v>A</v>
          </cell>
        </row>
      </sheetData>
      <sheetData sheetId="1316">
        <row r="9">
          <cell r="A9" t="str">
            <v>A</v>
          </cell>
        </row>
      </sheetData>
      <sheetData sheetId="1317">
        <row r="9">
          <cell r="A9" t="str">
            <v>A</v>
          </cell>
        </row>
      </sheetData>
      <sheetData sheetId="1318">
        <row r="9">
          <cell r="A9" t="str">
            <v>A</v>
          </cell>
        </row>
      </sheetData>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efreshError="1"/>
      <sheetData sheetId="1340" refreshError="1"/>
      <sheetData sheetId="1341" refreshError="1"/>
      <sheetData sheetId="1342" refreshError="1"/>
      <sheetData sheetId="1343" refreshError="1"/>
      <sheetData sheetId="1344" refreshError="1"/>
      <sheetData sheetId="1345">
        <row r="9">
          <cell r="A9" t="str">
            <v>A</v>
          </cell>
        </row>
      </sheetData>
      <sheetData sheetId="1346">
        <row r="9">
          <cell r="A9" t="str">
            <v>A</v>
          </cell>
        </row>
      </sheetData>
      <sheetData sheetId="1347">
        <row r="9">
          <cell r="A9" t="str">
            <v>A</v>
          </cell>
        </row>
      </sheetData>
      <sheetData sheetId="1348">
        <row r="9">
          <cell r="A9" t="str">
            <v>A</v>
          </cell>
        </row>
      </sheetData>
      <sheetData sheetId="1349">
        <row r="9">
          <cell r="A9" t="str">
            <v>A</v>
          </cell>
        </row>
      </sheetData>
      <sheetData sheetId="1350">
        <row r="9">
          <cell r="A9" t="str">
            <v>A</v>
          </cell>
        </row>
      </sheetData>
      <sheetData sheetId="1351">
        <row r="9">
          <cell r="A9" t="str">
            <v>A</v>
          </cell>
        </row>
      </sheetData>
      <sheetData sheetId="1352">
        <row r="9">
          <cell r="A9" t="str">
            <v>A</v>
          </cell>
        </row>
      </sheetData>
      <sheetData sheetId="1353">
        <row r="9">
          <cell r="A9" t="str">
            <v>A</v>
          </cell>
        </row>
      </sheetData>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ow r="9">
          <cell r="A9" t="str">
            <v>A</v>
          </cell>
        </row>
      </sheetData>
      <sheetData sheetId="1373">
        <row r="9">
          <cell r="A9" t="str">
            <v>A</v>
          </cell>
        </row>
      </sheetData>
      <sheetData sheetId="1374">
        <row r="9">
          <cell r="A9" t="str">
            <v>A</v>
          </cell>
        </row>
      </sheetData>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efreshError="1"/>
      <sheetData sheetId="1691" refreshError="1"/>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efreshError="1"/>
      <sheetData sheetId="1713" refreshError="1"/>
      <sheetData sheetId="1714"/>
      <sheetData sheetId="1715" refreshError="1"/>
      <sheetData sheetId="1716" refreshError="1"/>
      <sheetData sheetId="1717">
        <row r="9">
          <cell r="A9" t="str">
            <v>A</v>
          </cell>
        </row>
      </sheetData>
      <sheetData sheetId="1718">
        <row r="9">
          <cell r="A9" t="str">
            <v>A</v>
          </cell>
        </row>
      </sheetData>
      <sheetData sheetId="1719" refreshError="1"/>
      <sheetData sheetId="1720" refreshError="1"/>
      <sheetData sheetId="1721" refreshError="1"/>
      <sheetData sheetId="1722" refreshError="1"/>
      <sheetData sheetId="1723">
        <row r="9">
          <cell r="A9" t="str">
            <v>A</v>
          </cell>
        </row>
      </sheetData>
      <sheetData sheetId="1724"/>
      <sheetData sheetId="1725"/>
      <sheetData sheetId="1726">
        <row r="9">
          <cell r="A9" t="str">
            <v>A</v>
          </cell>
        </row>
      </sheetData>
      <sheetData sheetId="1727">
        <row r="9">
          <cell r="A9" t="str">
            <v>A</v>
          </cell>
        </row>
      </sheetData>
      <sheetData sheetId="1728" refreshError="1"/>
      <sheetData sheetId="1729" refreshError="1"/>
      <sheetData sheetId="1730" refreshError="1"/>
      <sheetData sheetId="1731" refreshError="1"/>
      <sheetData sheetId="1732" refreshError="1"/>
      <sheetData sheetId="1733" refreshError="1"/>
      <sheetData sheetId="1734" refreshError="1"/>
      <sheetData sheetId="1735">
        <row r="9">
          <cell r="A9" t="str">
            <v>A</v>
          </cell>
        </row>
      </sheetData>
      <sheetData sheetId="1736" refreshError="1"/>
      <sheetData sheetId="1737" refreshError="1"/>
      <sheetData sheetId="1738" refreshError="1"/>
      <sheetData sheetId="1739" refreshError="1"/>
      <sheetData sheetId="1740" refreshError="1"/>
      <sheetData sheetId="1741" refreshError="1"/>
      <sheetData sheetId="1742">
        <row r="9">
          <cell r="A9" t="str">
            <v>A</v>
          </cell>
        </row>
      </sheetData>
      <sheetData sheetId="1743">
        <row r="9">
          <cell r="A9" t="str">
            <v>A</v>
          </cell>
        </row>
      </sheetData>
      <sheetData sheetId="1744">
        <row r="9">
          <cell r="A9" t="str">
            <v>A</v>
          </cell>
        </row>
      </sheetData>
      <sheetData sheetId="1745"/>
      <sheetData sheetId="1746">
        <row r="9">
          <cell r="A9" t="str">
            <v>A</v>
          </cell>
        </row>
      </sheetData>
      <sheetData sheetId="1747">
        <row r="9">
          <cell r="A9" t="str">
            <v>A</v>
          </cell>
        </row>
      </sheetData>
      <sheetData sheetId="1748"/>
      <sheetData sheetId="1749">
        <row r="9">
          <cell r="A9" t="str">
            <v>A</v>
          </cell>
        </row>
      </sheetData>
      <sheetData sheetId="1750">
        <row r="9">
          <cell r="A9" t="str">
            <v>A</v>
          </cell>
        </row>
      </sheetData>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ow r="9">
          <cell r="A9" t="str">
            <v>A</v>
          </cell>
        </row>
      </sheetData>
      <sheetData sheetId="1766" refreshError="1"/>
      <sheetData sheetId="1767" refreshError="1"/>
      <sheetData sheetId="1768" refreshError="1"/>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efreshError="1"/>
      <sheetData sheetId="1779" refreshError="1"/>
      <sheetData sheetId="1780" refreshError="1"/>
      <sheetData sheetId="1781" refreshError="1"/>
      <sheetData sheetId="1782" refreshError="1"/>
      <sheetData sheetId="1783">
        <row r="9">
          <cell r="A9" t="str">
            <v>A</v>
          </cell>
        </row>
      </sheetData>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sheetData sheetId="1794"/>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ow r="9">
          <cell r="A9" t="str">
            <v>A</v>
          </cell>
        </row>
      </sheetData>
      <sheetData sheetId="1816" refreshError="1"/>
      <sheetData sheetId="1817" refreshError="1"/>
      <sheetData sheetId="1818" refreshError="1"/>
      <sheetData sheetId="1819" refreshError="1"/>
      <sheetData sheetId="1820" refreshError="1"/>
      <sheetData sheetId="1821" refreshError="1"/>
      <sheetData sheetId="1822" refreshError="1"/>
      <sheetData sheetId="1823">
        <row r="9">
          <cell r="A9" t="str">
            <v>A</v>
          </cell>
        </row>
      </sheetData>
      <sheetData sheetId="1824">
        <row r="9">
          <cell r="A9" t="str">
            <v>A</v>
          </cell>
        </row>
      </sheetData>
      <sheetData sheetId="1825" refreshError="1"/>
      <sheetData sheetId="1826" refreshError="1"/>
      <sheetData sheetId="1827"/>
      <sheetData sheetId="1828" refreshError="1"/>
      <sheetData sheetId="1829">
        <row r="9">
          <cell r="A9" t="str">
            <v>A</v>
          </cell>
        </row>
      </sheetData>
      <sheetData sheetId="1830" refreshError="1"/>
      <sheetData sheetId="1831" refreshError="1"/>
      <sheetData sheetId="1832" refreshError="1"/>
      <sheetData sheetId="1833" refreshError="1"/>
      <sheetData sheetId="1834" refreshError="1"/>
      <sheetData sheetId="1835" refreshError="1"/>
      <sheetData sheetId="1836" refreshError="1"/>
      <sheetData sheetId="1837">
        <row r="9">
          <cell r="A9" t="str">
            <v>A</v>
          </cell>
        </row>
      </sheetData>
      <sheetData sheetId="1838">
        <row r="9">
          <cell r="A9" t="str">
            <v>A</v>
          </cell>
        </row>
      </sheetData>
      <sheetData sheetId="1839">
        <row r="9">
          <cell r="A9" t="str">
            <v>A</v>
          </cell>
        </row>
      </sheetData>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efreshError="1"/>
      <sheetData sheetId="2071" refreshError="1"/>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efreshError="1"/>
      <sheetData sheetId="2077" refreshError="1"/>
      <sheetData sheetId="2078" refreshError="1"/>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sheetData sheetId="2096"/>
      <sheetData sheetId="2097" refreshError="1"/>
      <sheetData sheetId="2098" refreshError="1"/>
      <sheetData sheetId="2099" refreshError="1"/>
      <sheetData sheetId="2100" refreshError="1"/>
      <sheetData sheetId="2101" refreshError="1"/>
      <sheetData sheetId="2102" refreshError="1"/>
      <sheetData sheetId="2103" refreshError="1"/>
      <sheetData sheetId="2104">
        <row r="9">
          <cell r="A9" t="str">
            <v>A</v>
          </cell>
        </row>
      </sheetData>
      <sheetData sheetId="2105" refreshError="1"/>
      <sheetData sheetId="2106" refreshError="1"/>
      <sheetData sheetId="2107" refreshError="1"/>
      <sheetData sheetId="2108" refreshError="1"/>
      <sheetData sheetId="2109">
        <row r="9">
          <cell r="A9" t="str">
            <v>A</v>
          </cell>
        </row>
      </sheetData>
      <sheetData sheetId="2110"/>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9">
          <cell r="A9" t="str">
            <v>A</v>
          </cell>
        </row>
      </sheetData>
      <sheetData sheetId="2137"/>
      <sheetData sheetId="2138" refreshError="1"/>
      <sheetData sheetId="2139" refreshError="1"/>
      <sheetData sheetId="2140"/>
      <sheetData sheetId="2141"/>
      <sheetData sheetId="2142"/>
      <sheetData sheetId="2143"/>
      <sheetData sheetId="2144" refreshError="1"/>
      <sheetData sheetId="2145" refreshError="1"/>
      <sheetData sheetId="2146" refreshError="1"/>
      <sheetData sheetId="2147" refreshError="1"/>
      <sheetData sheetId="2148" refreshError="1"/>
      <sheetData sheetId="2149" refreshError="1"/>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refreshError="1"/>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refreshError="1"/>
      <sheetData sheetId="2186" refreshError="1"/>
      <sheetData sheetId="2187"/>
      <sheetData sheetId="2188"/>
      <sheetData sheetId="2189"/>
      <sheetData sheetId="2190"/>
      <sheetData sheetId="2191"/>
      <sheetData sheetId="2192"/>
      <sheetData sheetId="2193"/>
      <sheetData sheetId="2194"/>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ow r="9">
          <cell r="A9" t="str">
            <v>A</v>
          </cell>
        </row>
      </sheetData>
      <sheetData sheetId="2447" refreshError="1"/>
      <sheetData sheetId="2448" refreshError="1"/>
      <sheetData sheetId="2449">
        <row r="9">
          <cell r="A9" t="str">
            <v>A</v>
          </cell>
        </row>
      </sheetData>
      <sheetData sheetId="2450" refreshError="1"/>
      <sheetData sheetId="2451" refreshError="1"/>
      <sheetData sheetId="2452" refreshError="1"/>
      <sheetData sheetId="2453" refreshError="1"/>
      <sheetData sheetId="2454" refreshError="1"/>
      <sheetData sheetId="2455" refreshError="1"/>
      <sheetData sheetId="2456" refreshError="1"/>
      <sheetData sheetId="2457">
        <row r="9">
          <cell r="A9" t="str">
            <v>A</v>
          </cell>
        </row>
      </sheetData>
      <sheetData sheetId="2458">
        <row r="9">
          <cell r="A9" t="str">
            <v>A</v>
          </cell>
        </row>
      </sheetData>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ow r="9">
          <cell r="A9" t="str">
            <v>A</v>
          </cell>
        </row>
      </sheetData>
      <sheetData sheetId="2478" refreshError="1"/>
      <sheetData sheetId="2479" refreshError="1"/>
      <sheetData sheetId="2480" refreshError="1"/>
      <sheetData sheetId="2481" refreshError="1"/>
      <sheetData sheetId="2482"/>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efreshError="1"/>
      <sheetData sheetId="2816" refreshError="1"/>
      <sheetData sheetId="2817" refreshError="1"/>
      <sheetData sheetId="2818" refreshError="1"/>
      <sheetData sheetId="2819" refreshError="1"/>
      <sheetData sheetId="2820" refreshError="1"/>
      <sheetData sheetId="2821">
        <row r="9">
          <cell r="A9" t="str">
            <v>A</v>
          </cell>
        </row>
      </sheetData>
      <sheetData sheetId="2822" refreshError="1"/>
      <sheetData sheetId="2823">
        <row r="9">
          <cell r="A9" t="str">
            <v>A</v>
          </cell>
        </row>
      </sheetData>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ow r="9">
          <cell r="A9" t="str">
            <v>A</v>
          </cell>
        </row>
      </sheetData>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ow r="9">
          <cell r="A9" t="str">
            <v>A</v>
          </cell>
        </row>
      </sheetData>
      <sheetData sheetId="3032" refreshError="1"/>
      <sheetData sheetId="3033">
        <row r="9">
          <cell r="A9" t="str">
            <v>A</v>
          </cell>
        </row>
      </sheetData>
      <sheetData sheetId="3034">
        <row r="9">
          <cell r="A9" t="str">
            <v>A</v>
          </cell>
        </row>
      </sheetData>
      <sheetData sheetId="3035">
        <row r="9">
          <cell r="A9" t="str">
            <v>A</v>
          </cell>
        </row>
      </sheetData>
      <sheetData sheetId="3036" refreshError="1"/>
      <sheetData sheetId="3037" refreshError="1"/>
      <sheetData sheetId="3038" refreshError="1"/>
      <sheetData sheetId="3039" refreshError="1"/>
      <sheetData sheetId="3040" refreshError="1"/>
      <sheetData sheetId="3041" refreshError="1"/>
      <sheetData sheetId="3042">
        <row r="9">
          <cell r="A9" t="str">
            <v>A</v>
          </cell>
        </row>
      </sheetData>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sheetData sheetId="3063"/>
      <sheetData sheetId="3064"/>
      <sheetData sheetId="3065"/>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efreshError="1"/>
      <sheetData sheetId="3136" refreshError="1"/>
      <sheetData sheetId="3137" refreshError="1"/>
      <sheetData sheetId="3138" refreshError="1"/>
      <sheetData sheetId="3139"/>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efreshError="1"/>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ow r="9">
          <cell r="A9" t="str">
            <v>A</v>
          </cell>
        </row>
      </sheetData>
      <sheetData sheetId="3342">
        <row r="9">
          <cell r="A9" t="str">
            <v>A</v>
          </cell>
        </row>
      </sheetData>
      <sheetData sheetId="3343">
        <row r="9">
          <cell r="A9" t="str">
            <v>A</v>
          </cell>
        </row>
      </sheetData>
      <sheetData sheetId="3344">
        <row r="9">
          <cell r="A9" t="str">
            <v>A</v>
          </cell>
        </row>
      </sheetData>
      <sheetData sheetId="3345">
        <row r="9">
          <cell r="A9" t="str">
            <v>A</v>
          </cell>
        </row>
      </sheetData>
      <sheetData sheetId="3346">
        <row r="9">
          <cell r="A9" t="str">
            <v>A</v>
          </cell>
        </row>
      </sheetData>
      <sheetData sheetId="3347">
        <row r="9">
          <cell r="A9" t="str">
            <v>A</v>
          </cell>
        </row>
      </sheetData>
      <sheetData sheetId="3348">
        <row r="9">
          <cell r="A9" t="str">
            <v>A</v>
          </cell>
        </row>
      </sheetData>
      <sheetData sheetId="3349">
        <row r="9">
          <cell r="A9" t="str">
            <v>A</v>
          </cell>
        </row>
      </sheetData>
      <sheetData sheetId="3350">
        <row r="9">
          <cell r="A9" t="str">
            <v>A</v>
          </cell>
        </row>
      </sheetData>
      <sheetData sheetId="3351">
        <row r="9">
          <cell r="A9" t="str">
            <v>A</v>
          </cell>
        </row>
      </sheetData>
      <sheetData sheetId="3352">
        <row r="9">
          <cell r="A9" t="str">
            <v>A</v>
          </cell>
        </row>
      </sheetData>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ow r="9">
          <cell r="A9" t="str">
            <v>A</v>
          </cell>
        </row>
      </sheetData>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efreshError="1"/>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efreshError="1"/>
      <sheetData sheetId="3505">
        <row r="9">
          <cell r="A9" t="str">
            <v>A</v>
          </cell>
        </row>
      </sheetData>
      <sheetData sheetId="3506" refreshError="1"/>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efreshError="1"/>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efreshError="1"/>
      <sheetData sheetId="3528">
        <row r="9">
          <cell r="A9" t="str">
            <v>A</v>
          </cell>
        </row>
      </sheetData>
      <sheetData sheetId="3529">
        <row r="9">
          <cell r="A9" t="str">
            <v>A</v>
          </cell>
        </row>
      </sheetData>
      <sheetData sheetId="3530">
        <row r="9">
          <cell r="A9" t="str">
            <v>A</v>
          </cell>
        </row>
      </sheetData>
      <sheetData sheetId="3531" refreshError="1"/>
      <sheetData sheetId="3532" refreshError="1"/>
      <sheetData sheetId="3533">
        <row r="9">
          <cell r="A9" t="str">
            <v>A</v>
          </cell>
        </row>
      </sheetData>
      <sheetData sheetId="3534" refreshError="1"/>
      <sheetData sheetId="3535">
        <row r="9">
          <cell r="A9" t="str">
            <v>A</v>
          </cell>
        </row>
      </sheetData>
      <sheetData sheetId="3536">
        <row r="9">
          <cell r="A9" t="str">
            <v>A</v>
          </cell>
        </row>
      </sheetData>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ow r="9">
          <cell r="A9" t="str">
            <v>A</v>
          </cell>
        </row>
      </sheetData>
      <sheetData sheetId="3547" refreshError="1"/>
      <sheetData sheetId="3548" refreshError="1"/>
      <sheetData sheetId="3549" refreshError="1"/>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efreshError="1"/>
      <sheetData sheetId="3559" refreshError="1"/>
      <sheetData sheetId="3560">
        <row r="9">
          <cell r="A9" t="str">
            <v>A</v>
          </cell>
        </row>
      </sheetData>
      <sheetData sheetId="3561" refreshError="1"/>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efreshError="1"/>
      <sheetData sheetId="3570">
        <row r="9">
          <cell r="A9" t="str">
            <v>A</v>
          </cell>
        </row>
      </sheetData>
      <sheetData sheetId="3571">
        <row r="9">
          <cell r="A9" t="str">
            <v>A</v>
          </cell>
        </row>
      </sheetData>
      <sheetData sheetId="3572" refreshError="1"/>
      <sheetData sheetId="3573" refreshError="1"/>
      <sheetData sheetId="3574" refreshError="1"/>
      <sheetData sheetId="3575" refreshError="1"/>
      <sheetData sheetId="3576" refreshError="1"/>
      <sheetData sheetId="3577" refreshError="1"/>
      <sheetData sheetId="3578">
        <row r="9">
          <cell r="A9" t="str">
            <v>A</v>
          </cell>
        </row>
      </sheetData>
      <sheetData sheetId="3579" refreshError="1"/>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efreshError="1"/>
      <sheetData sheetId="3588" refreshError="1"/>
      <sheetData sheetId="3589">
        <row r="9">
          <cell r="A9" t="str">
            <v>A</v>
          </cell>
        </row>
      </sheetData>
      <sheetData sheetId="3590">
        <row r="9">
          <cell r="A9" t="str">
            <v>A</v>
          </cell>
        </row>
      </sheetData>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efreshError="1"/>
      <sheetData sheetId="3795" refreshError="1"/>
      <sheetData sheetId="3796" refreshError="1"/>
      <sheetData sheetId="3797" refreshError="1"/>
      <sheetData sheetId="3798" refreshError="1"/>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efreshError="1"/>
      <sheetData sheetId="3816">
        <row r="9">
          <cell r="A9" t="str">
            <v>A</v>
          </cell>
        </row>
      </sheetData>
      <sheetData sheetId="3817">
        <row r="9">
          <cell r="A9" t="str">
            <v>A</v>
          </cell>
        </row>
      </sheetData>
      <sheetData sheetId="3818">
        <row r="9">
          <cell r="A9" t="str">
            <v>A</v>
          </cell>
        </row>
      </sheetData>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ow r="9">
          <cell r="A9" t="str">
            <v>A</v>
          </cell>
        </row>
      </sheetData>
      <sheetData sheetId="3874" refreshError="1"/>
      <sheetData sheetId="3875">
        <row r="9">
          <cell r="A9" t="str">
            <v>A</v>
          </cell>
        </row>
      </sheetData>
      <sheetData sheetId="3876">
        <row r="9">
          <cell r="A9" t="str">
            <v>A</v>
          </cell>
        </row>
      </sheetData>
      <sheetData sheetId="3877">
        <row r="9">
          <cell r="A9" t="str">
            <v>A</v>
          </cell>
        </row>
      </sheetData>
      <sheetData sheetId="3878">
        <row r="9">
          <cell r="A9" t="str">
            <v>A</v>
          </cell>
        </row>
      </sheetData>
      <sheetData sheetId="3879" refreshError="1"/>
      <sheetData sheetId="3880" refreshError="1"/>
      <sheetData sheetId="3881" refreshError="1"/>
      <sheetData sheetId="3882" refreshError="1"/>
      <sheetData sheetId="3883" refreshError="1"/>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efreshError="1"/>
      <sheetData sheetId="3889" refreshError="1"/>
      <sheetData sheetId="3890">
        <row r="9">
          <cell r="A9" t="str">
            <v>A</v>
          </cell>
        </row>
      </sheetData>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ow r="9">
          <cell r="A9" t="str">
            <v>A</v>
          </cell>
        </row>
      </sheetData>
      <sheetData sheetId="3900" refreshError="1"/>
      <sheetData sheetId="3901">
        <row r="9">
          <cell r="A9" t="str">
            <v>A</v>
          </cell>
        </row>
      </sheetData>
      <sheetData sheetId="3902" refreshError="1"/>
      <sheetData sheetId="3903" refreshError="1"/>
      <sheetData sheetId="3904" refreshError="1"/>
      <sheetData sheetId="3905" refreshError="1"/>
      <sheetData sheetId="3906" refreshError="1"/>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ow r="9">
          <cell r="A9" t="str">
            <v>A</v>
          </cell>
        </row>
      </sheetData>
      <sheetData sheetId="3956" refreshError="1"/>
      <sheetData sheetId="3957"/>
      <sheetData sheetId="3958" refreshError="1"/>
      <sheetData sheetId="3959">
        <row r="9">
          <cell r="A9" t="str">
            <v>A</v>
          </cell>
        </row>
      </sheetData>
      <sheetData sheetId="3960">
        <row r="9">
          <cell r="A9" t="str">
            <v>A</v>
          </cell>
        </row>
      </sheetData>
      <sheetData sheetId="3961">
        <row r="9">
          <cell r="A9" t="str">
            <v>A</v>
          </cell>
        </row>
      </sheetData>
      <sheetData sheetId="3962">
        <row r="9">
          <cell r="A9" t="str">
            <v>A</v>
          </cell>
        </row>
      </sheetData>
      <sheetData sheetId="3963">
        <row r="9">
          <cell r="A9" t="str">
            <v>A</v>
          </cell>
        </row>
      </sheetData>
      <sheetData sheetId="3964">
        <row r="9">
          <cell r="A9" t="str">
            <v>A</v>
          </cell>
        </row>
      </sheetData>
      <sheetData sheetId="3965">
        <row r="9">
          <cell r="A9" t="str">
            <v>A</v>
          </cell>
        </row>
      </sheetData>
      <sheetData sheetId="3966">
        <row r="9">
          <cell r="A9" t="str">
            <v>A</v>
          </cell>
        </row>
      </sheetData>
      <sheetData sheetId="3967">
        <row r="9">
          <cell r="A9" t="str">
            <v>A</v>
          </cell>
        </row>
      </sheetData>
      <sheetData sheetId="3968">
        <row r="9">
          <cell r="A9" t="str">
            <v>A</v>
          </cell>
        </row>
      </sheetData>
      <sheetData sheetId="3969">
        <row r="9">
          <cell r="A9" t="str">
            <v>A</v>
          </cell>
        </row>
      </sheetData>
      <sheetData sheetId="3970">
        <row r="9">
          <cell r="A9" t="str">
            <v>A</v>
          </cell>
        </row>
      </sheetData>
      <sheetData sheetId="3971">
        <row r="9">
          <cell r="A9" t="str">
            <v>A</v>
          </cell>
        </row>
      </sheetData>
      <sheetData sheetId="3972">
        <row r="9">
          <cell r="A9" t="str">
            <v>A</v>
          </cell>
        </row>
      </sheetData>
      <sheetData sheetId="3973">
        <row r="9">
          <cell r="A9" t="str">
            <v>A</v>
          </cell>
        </row>
      </sheetData>
      <sheetData sheetId="3974">
        <row r="9">
          <cell r="A9" t="str">
            <v>A</v>
          </cell>
        </row>
      </sheetData>
      <sheetData sheetId="3975">
        <row r="9">
          <cell r="A9" t="str">
            <v>A</v>
          </cell>
        </row>
      </sheetData>
      <sheetData sheetId="3976">
        <row r="9">
          <cell r="A9" t="str">
            <v>A</v>
          </cell>
        </row>
      </sheetData>
      <sheetData sheetId="3977">
        <row r="9">
          <cell r="A9" t="str">
            <v>A</v>
          </cell>
        </row>
      </sheetData>
      <sheetData sheetId="3978">
        <row r="9">
          <cell r="A9" t="str">
            <v>A</v>
          </cell>
        </row>
      </sheetData>
      <sheetData sheetId="3979">
        <row r="9">
          <cell r="A9" t="str">
            <v>A</v>
          </cell>
        </row>
      </sheetData>
      <sheetData sheetId="3980">
        <row r="9">
          <cell r="A9" t="str">
            <v>A</v>
          </cell>
        </row>
      </sheetData>
      <sheetData sheetId="3981">
        <row r="9">
          <cell r="A9" t="str">
            <v>A</v>
          </cell>
        </row>
      </sheetData>
      <sheetData sheetId="3982">
        <row r="9">
          <cell r="A9" t="str">
            <v>A</v>
          </cell>
        </row>
      </sheetData>
      <sheetData sheetId="3983">
        <row r="9">
          <cell r="A9" t="str">
            <v>A</v>
          </cell>
        </row>
      </sheetData>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sheetData sheetId="3997">
        <row r="9">
          <cell r="A9" t="str">
            <v>A</v>
          </cell>
        </row>
      </sheetData>
      <sheetData sheetId="3998">
        <row r="9">
          <cell r="A9" t="str">
            <v>A</v>
          </cell>
        </row>
      </sheetData>
      <sheetData sheetId="3999">
        <row r="9">
          <cell r="A9" t="str">
            <v>A</v>
          </cell>
        </row>
      </sheetData>
      <sheetData sheetId="4000">
        <row r="9">
          <cell r="A9" t="str">
            <v>A</v>
          </cell>
        </row>
      </sheetData>
      <sheetData sheetId="4001">
        <row r="9">
          <cell r="A9" t="str">
            <v>A</v>
          </cell>
        </row>
      </sheetData>
      <sheetData sheetId="4002">
        <row r="9">
          <cell r="A9" t="str">
            <v>A</v>
          </cell>
        </row>
      </sheetData>
      <sheetData sheetId="4003">
        <row r="9">
          <cell r="A9" t="str">
            <v>A</v>
          </cell>
        </row>
      </sheetData>
      <sheetData sheetId="4004">
        <row r="9">
          <cell r="A9" t="str">
            <v>A</v>
          </cell>
        </row>
      </sheetData>
      <sheetData sheetId="4005">
        <row r="9">
          <cell r="A9" t="str">
            <v>A</v>
          </cell>
        </row>
      </sheetData>
      <sheetData sheetId="4006">
        <row r="9">
          <cell r="A9" t="str">
            <v>A</v>
          </cell>
        </row>
      </sheetData>
      <sheetData sheetId="4007">
        <row r="9">
          <cell r="A9" t="str">
            <v>A</v>
          </cell>
        </row>
      </sheetData>
      <sheetData sheetId="4008">
        <row r="9">
          <cell r="A9" t="str">
            <v>A</v>
          </cell>
        </row>
      </sheetData>
      <sheetData sheetId="4009">
        <row r="9">
          <cell r="A9" t="str">
            <v>A</v>
          </cell>
        </row>
      </sheetData>
      <sheetData sheetId="4010">
        <row r="9">
          <cell r="A9" t="str">
            <v>A</v>
          </cell>
        </row>
      </sheetData>
      <sheetData sheetId="4011">
        <row r="9">
          <cell r="A9" t="str">
            <v>A</v>
          </cell>
        </row>
      </sheetData>
      <sheetData sheetId="4012">
        <row r="9">
          <cell r="A9" t="str">
            <v>A</v>
          </cell>
        </row>
      </sheetData>
      <sheetData sheetId="4013">
        <row r="9">
          <cell r="A9" t="str">
            <v>A</v>
          </cell>
        </row>
      </sheetData>
      <sheetData sheetId="4014">
        <row r="9">
          <cell r="A9" t="str">
            <v>A</v>
          </cell>
        </row>
      </sheetData>
      <sheetData sheetId="4015">
        <row r="9">
          <cell r="A9" t="str">
            <v>A</v>
          </cell>
        </row>
      </sheetData>
      <sheetData sheetId="4016">
        <row r="9">
          <cell r="A9" t="str">
            <v>A</v>
          </cell>
        </row>
      </sheetData>
      <sheetData sheetId="4017">
        <row r="9">
          <cell r="A9" t="str">
            <v>A</v>
          </cell>
        </row>
      </sheetData>
      <sheetData sheetId="4018">
        <row r="9">
          <cell r="A9" t="str">
            <v>A</v>
          </cell>
        </row>
      </sheetData>
      <sheetData sheetId="4019">
        <row r="9">
          <cell r="A9" t="str">
            <v>A</v>
          </cell>
        </row>
      </sheetData>
      <sheetData sheetId="4020">
        <row r="9">
          <cell r="A9" t="str">
            <v>A</v>
          </cell>
        </row>
      </sheetData>
      <sheetData sheetId="4021">
        <row r="9">
          <cell r="A9" t="str">
            <v>A</v>
          </cell>
        </row>
      </sheetData>
      <sheetData sheetId="4022">
        <row r="9">
          <cell r="A9" t="str">
            <v>A</v>
          </cell>
        </row>
      </sheetData>
      <sheetData sheetId="4023">
        <row r="9">
          <cell r="A9" t="str">
            <v>A</v>
          </cell>
        </row>
      </sheetData>
      <sheetData sheetId="4024">
        <row r="9">
          <cell r="A9" t="str">
            <v>A</v>
          </cell>
        </row>
      </sheetData>
      <sheetData sheetId="4025">
        <row r="9">
          <cell r="A9" t="str">
            <v>A</v>
          </cell>
        </row>
      </sheetData>
      <sheetData sheetId="4026">
        <row r="9">
          <cell r="A9" t="str">
            <v>A</v>
          </cell>
        </row>
      </sheetData>
      <sheetData sheetId="4027">
        <row r="9">
          <cell r="A9" t="str">
            <v>A</v>
          </cell>
        </row>
      </sheetData>
      <sheetData sheetId="4028">
        <row r="9">
          <cell r="A9" t="str">
            <v>A</v>
          </cell>
        </row>
      </sheetData>
      <sheetData sheetId="4029">
        <row r="9">
          <cell r="A9" t="str">
            <v>A</v>
          </cell>
        </row>
      </sheetData>
      <sheetData sheetId="4030">
        <row r="9">
          <cell r="A9" t="str">
            <v>A</v>
          </cell>
        </row>
      </sheetData>
      <sheetData sheetId="4031">
        <row r="9">
          <cell r="A9" t="str">
            <v>A</v>
          </cell>
        </row>
      </sheetData>
      <sheetData sheetId="4032" refreshError="1"/>
      <sheetData sheetId="4033" refreshError="1"/>
      <sheetData sheetId="4034" refreshError="1"/>
      <sheetData sheetId="4035" refreshError="1"/>
      <sheetData sheetId="4036" refreshError="1"/>
      <sheetData sheetId="4037">
        <row r="9">
          <cell r="A9" t="str">
            <v>A</v>
          </cell>
        </row>
      </sheetData>
      <sheetData sheetId="4038">
        <row r="9">
          <cell r="A9" t="str">
            <v>A</v>
          </cell>
        </row>
      </sheetData>
      <sheetData sheetId="4039">
        <row r="9">
          <cell r="A9" t="str">
            <v>A</v>
          </cell>
        </row>
      </sheetData>
      <sheetData sheetId="4040">
        <row r="9">
          <cell r="A9" t="str">
            <v>A</v>
          </cell>
        </row>
      </sheetData>
      <sheetData sheetId="4041">
        <row r="9">
          <cell r="A9" t="str">
            <v>A</v>
          </cell>
        </row>
      </sheetData>
      <sheetData sheetId="4042">
        <row r="9">
          <cell r="A9" t="str">
            <v>A</v>
          </cell>
        </row>
      </sheetData>
      <sheetData sheetId="4043">
        <row r="9">
          <cell r="A9" t="str">
            <v>A</v>
          </cell>
        </row>
      </sheetData>
      <sheetData sheetId="4044" refreshError="1"/>
      <sheetData sheetId="4045">
        <row r="9">
          <cell r="A9" t="str">
            <v>A</v>
          </cell>
        </row>
      </sheetData>
      <sheetData sheetId="4046">
        <row r="9">
          <cell r="A9" t="str">
            <v>A</v>
          </cell>
        </row>
      </sheetData>
      <sheetData sheetId="4047">
        <row r="9">
          <cell r="A9" t="str">
            <v>A</v>
          </cell>
        </row>
      </sheetData>
      <sheetData sheetId="4048">
        <row r="9">
          <cell r="A9" t="str">
            <v>A</v>
          </cell>
        </row>
      </sheetData>
      <sheetData sheetId="4049">
        <row r="9">
          <cell r="A9" t="str">
            <v>A</v>
          </cell>
        </row>
      </sheetData>
      <sheetData sheetId="4050">
        <row r="9">
          <cell r="A9" t="str">
            <v>A</v>
          </cell>
        </row>
      </sheetData>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refreshError="1"/>
      <sheetData sheetId="4332"/>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efreshError="1"/>
      <sheetData sheetId="4609">
        <row r="9">
          <cell r="A9" t="str">
            <v>A</v>
          </cell>
        </row>
      </sheetData>
      <sheetData sheetId="4610" refreshError="1"/>
      <sheetData sheetId="4611" refreshError="1"/>
      <sheetData sheetId="4612" refreshError="1"/>
      <sheetData sheetId="4613">
        <row r="9">
          <cell r="A9" t="str">
            <v>A</v>
          </cell>
        </row>
      </sheetData>
      <sheetData sheetId="4614" refreshError="1"/>
      <sheetData sheetId="4615">
        <row r="9">
          <cell r="A9" t="str">
            <v>A</v>
          </cell>
        </row>
      </sheetData>
      <sheetData sheetId="4616" refreshError="1"/>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ow r="9">
          <cell r="A9" t="str">
            <v>A</v>
          </cell>
        </row>
      </sheetData>
      <sheetData sheetId="4666">
        <row r="9">
          <cell r="A9" t="str">
            <v>A</v>
          </cell>
        </row>
      </sheetData>
      <sheetData sheetId="4667">
        <row r="9">
          <cell r="A9" t="str">
            <v>A</v>
          </cell>
        </row>
      </sheetData>
      <sheetData sheetId="4668" refreshError="1"/>
      <sheetData sheetId="4669" refreshError="1"/>
      <sheetData sheetId="4670"/>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ow r="9">
          <cell r="A9" t="str">
            <v>A</v>
          </cell>
        </row>
      </sheetData>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efreshError="1"/>
      <sheetData sheetId="4707" refreshError="1"/>
      <sheetData sheetId="4708" refreshError="1"/>
      <sheetData sheetId="4709" refreshError="1"/>
      <sheetData sheetId="4710" refreshError="1"/>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efreshError="1"/>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efreshError="1"/>
      <sheetData sheetId="5739" refreshError="1"/>
      <sheetData sheetId="5740" refreshError="1"/>
      <sheetData sheetId="5741" refreshError="1"/>
      <sheetData sheetId="5742" refreshError="1"/>
      <sheetData sheetId="5743" refreshError="1"/>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efreshError="1"/>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efreshError="1"/>
      <sheetData sheetId="6095" refreshError="1"/>
      <sheetData sheetId="6096" refreshError="1"/>
      <sheetData sheetId="6097" refreshError="1"/>
      <sheetData sheetId="6098" refreshError="1"/>
      <sheetData sheetId="6099" refreshError="1"/>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efreshError="1"/>
      <sheetData sheetId="7587" refreshError="1"/>
      <sheetData sheetId="7588">
        <row r="9">
          <cell r="A9" t="str">
            <v>A</v>
          </cell>
        </row>
      </sheetData>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ow r="9">
          <cell r="A9" t="str">
            <v>A</v>
          </cell>
        </row>
      </sheetData>
      <sheetData sheetId="7598">
        <row r="9">
          <cell r="A9" t="str">
            <v>A</v>
          </cell>
        </row>
      </sheetData>
      <sheetData sheetId="7599">
        <row r="9">
          <cell r="A9" t="str">
            <v>A</v>
          </cell>
        </row>
      </sheetData>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ow r="9">
          <cell r="A9" t="str">
            <v>A</v>
          </cell>
        </row>
      </sheetData>
      <sheetData sheetId="7661">
        <row r="9">
          <cell r="A9" t="str">
            <v>A</v>
          </cell>
        </row>
      </sheetData>
      <sheetData sheetId="7662">
        <row r="9">
          <cell r="A9" t="str">
            <v>A</v>
          </cell>
        </row>
      </sheetData>
      <sheetData sheetId="7663">
        <row r="9">
          <cell r="A9" t="str">
            <v>A</v>
          </cell>
        </row>
      </sheetData>
      <sheetData sheetId="7664" refreshError="1"/>
      <sheetData sheetId="7665" refreshError="1"/>
      <sheetData sheetId="7666">
        <row r="9">
          <cell r="A9" t="str">
            <v>A</v>
          </cell>
        </row>
      </sheetData>
      <sheetData sheetId="7667">
        <row r="9">
          <cell r="A9" t="str">
            <v>A</v>
          </cell>
        </row>
      </sheetData>
      <sheetData sheetId="7668">
        <row r="9">
          <cell r="A9" t="str">
            <v>A</v>
          </cell>
        </row>
      </sheetData>
      <sheetData sheetId="7669">
        <row r="9">
          <cell r="A9" t="str">
            <v>A</v>
          </cell>
        </row>
      </sheetData>
      <sheetData sheetId="7670" refreshError="1"/>
      <sheetData sheetId="7671">
        <row r="9">
          <cell r="A9" t="str">
            <v>A</v>
          </cell>
        </row>
      </sheetData>
      <sheetData sheetId="7672">
        <row r="9">
          <cell r="A9" t="str">
            <v>A</v>
          </cell>
        </row>
      </sheetData>
      <sheetData sheetId="7673">
        <row r="9">
          <cell r="A9" t="str">
            <v>A</v>
          </cell>
        </row>
      </sheetData>
      <sheetData sheetId="7674">
        <row r="9">
          <cell r="A9" t="str">
            <v>A</v>
          </cell>
        </row>
      </sheetData>
      <sheetData sheetId="7675">
        <row r="9">
          <cell r="A9" t="str">
            <v>A</v>
          </cell>
        </row>
      </sheetData>
      <sheetData sheetId="7676">
        <row r="9">
          <cell r="A9" t="str">
            <v>A</v>
          </cell>
        </row>
      </sheetData>
      <sheetData sheetId="7677">
        <row r="9">
          <cell r="A9" t="str">
            <v>A</v>
          </cell>
        </row>
      </sheetData>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ow r="9">
          <cell r="A9" t="str">
            <v>A</v>
          </cell>
        </row>
      </sheetData>
      <sheetData sheetId="7687">
        <row r="9">
          <cell r="A9" t="str">
            <v>A</v>
          </cell>
        </row>
      </sheetData>
      <sheetData sheetId="7688">
        <row r="9">
          <cell r="A9" t="str">
            <v>A</v>
          </cell>
        </row>
      </sheetData>
      <sheetData sheetId="7689">
        <row r="9">
          <cell r="A9" t="str">
            <v>A</v>
          </cell>
        </row>
      </sheetData>
      <sheetData sheetId="7690">
        <row r="9">
          <cell r="A9" t="str">
            <v>A</v>
          </cell>
        </row>
      </sheetData>
      <sheetData sheetId="7691">
        <row r="9">
          <cell r="A9" t="str">
            <v>A</v>
          </cell>
        </row>
      </sheetData>
      <sheetData sheetId="7692">
        <row r="9">
          <cell r="A9" t="str">
            <v>A</v>
          </cell>
        </row>
      </sheetData>
      <sheetData sheetId="7693">
        <row r="9">
          <cell r="A9" t="str">
            <v>A</v>
          </cell>
        </row>
      </sheetData>
      <sheetData sheetId="7694">
        <row r="9">
          <cell r="A9" t="str">
            <v>A</v>
          </cell>
        </row>
      </sheetData>
      <sheetData sheetId="7695">
        <row r="9">
          <cell r="A9" t="str">
            <v>A</v>
          </cell>
        </row>
      </sheetData>
      <sheetData sheetId="7696">
        <row r="9">
          <cell r="A9" t="str">
            <v>A</v>
          </cell>
        </row>
      </sheetData>
      <sheetData sheetId="7697">
        <row r="9">
          <cell r="A9" t="str">
            <v>A</v>
          </cell>
        </row>
      </sheetData>
      <sheetData sheetId="7698">
        <row r="9">
          <cell r="A9" t="str">
            <v>A</v>
          </cell>
        </row>
      </sheetData>
      <sheetData sheetId="7699">
        <row r="9">
          <cell r="A9" t="str">
            <v>A</v>
          </cell>
        </row>
      </sheetData>
      <sheetData sheetId="7700">
        <row r="9">
          <cell r="A9" t="str">
            <v>A</v>
          </cell>
        </row>
      </sheetData>
      <sheetData sheetId="7701">
        <row r="9">
          <cell r="A9" t="str">
            <v>A</v>
          </cell>
        </row>
      </sheetData>
      <sheetData sheetId="7702" refreshError="1"/>
      <sheetData sheetId="7703" refreshError="1"/>
      <sheetData sheetId="7704" refreshError="1"/>
      <sheetData sheetId="7705" refreshError="1"/>
      <sheetData sheetId="7706">
        <row r="9">
          <cell r="A9" t="str">
            <v>A</v>
          </cell>
        </row>
      </sheetData>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ow r="9">
          <cell r="A9" t="str">
            <v>A</v>
          </cell>
        </row>
      </sheetData>
      <sheetData sheetId="7716">
        <row r="9">
          <cell r="A9" t="str">
            <v>A</v>
          </cell>
        </row>
      </sheetData>
      <sheetData sheetId="7717">
        <row r="9">
          <cell r="A9" t="str">
            <v>A</v>
          </cell>
        </row>
      </sheetData>
      <sheetData sheetId="7718">
        <row r="9">
          <cell r="A9" t="str">
            <v>A</v>
          </cell>
        </row>
      </sheetData>
      <sheetData sheetId="7719">
        <row r="9">
          <cell r="A9" t="str">
            <v>A</v>
          </cell>
        </row>
      </sheetData>
      <sheetData sheetId="7720">
        <row r="9">
          <cell r="A9" t="str">
            <v>A</v>
          </cell>
        </row>
      </sheetData>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efreshError="1"/>
      <sheetData sheetId="7747" refreshError="1"/>
      <sheetData sheetId="7748">
        <row r="9">
          <cell r="A9" t="str">
            <v>A</v>
          </cell>
        </row>
      </sheetData>
      <sheetData sheetId="7749">
        <row r="9">
          <cell r="A9" t="str">
            <v>A</v>
          </cell>
        </row>
      </sheetData>
      <sheetData sheetId="7750">
        <row r="9">
          <cell r="A9" t="str">
            <v>A</v>
          </cell>
        </row>
      </sheetData>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ow r="9">
          <cell r="A9" t="str">
            <v>A</v>
          </cell>
        </row>
      </sheetData>
      <sheetData sheetId="7765">
        <row r="9">
          <cell r="A9" t="str">
            <v>A</v>
          </cell>
        </row>
      </sheetData>
      <sheetData sheetId="7766">
        <row r="9">
          <cell r="A9" t="str">
            <v>A</v>
          </cell>
        </row>
      </sheetData>
      <sheetData sheetId="7767">
        <row r="9">
          <cell r="A9" t="str">
            <v>A</v>
          </cell>
        </row>
      </sheetData>
      <sheetData sheetId="7768">
        <row r="9">
          <cell r="A9" t="str">
            <v>A</v>
          </cell>
        </row>
      </sheetData>
      <sheetData sheetId="7769">
        <row r="9">
          <cell r="A9" t="str">
            <v>A</v>
          </cell>
        </row>
      </sheetData>
      <sheetData sheetId="7770">
        <row r="9">
          <cell r="A9" t="str">
            <v>A</v>
          </cell>
        </row>
      </sheetData>
      <sheetData sheetId="7771">
        <row r="9">
          <cell r="A9" t="str">
            <v>A</v>
          </cell>
        </row>
      </sheetData>
      <sheetData sheetId="7772">
        <row r="9">
          <cell r="A9" t="str">
            <v>A</v>
          </cell>
        </row>
      </sheetData>
      <sheetData sheetId="7773">
        <row r="9">
          <cell r="A9" t="str">
            <v>A</v>
          </cell>
        </row>
      </sheetData>
      <sheetData sheetId="7774">
        <row r="9">
          <cell r="A9" t="str">
            <v>A</v>
          </cell>
        </row>
      </sheetData>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ow r="9">
          <cell r="A9" t="str">
            <v>A</v>
          </cell>
        </row>
      </sheetData>
      <sheetData sheetId="7784">
        <row r="9">
          <cell r="A9" t="str">
            <v>A</v>
          </cell>
        </row>
      </sheetData>
      <sheetData sheetId="7785">
        <row r="9">
          <cell r="A9" t="str">
            <v>A</v>
          </cell>
        </row>
      </sheetData>
      <sheetData sheetId="7786">
        <row r="9">
          <cell r="A9" t="str">
            <v>A</v>
          </cell>
        </row>
      </sheetData>
      <sheetData sheetId="7787">
        <row r="9">
          <cell r="A9" t="str">
            <v>A</v>
          </cell>
        </row>
      </sheetData>
      <sheetData sheetId="7788">
        <row r="9">
          <cell r="A9" t="str">
            <v>A</v>
          </cell>
        </row>
      </sheetData>
      <sheetData sheetId="7789">
        <row r="9">
          <cell r="A9" t="str">
            <v>A</v>
          </cell>
        </row>
      </sheetData>
      <sheetData sheetId="7790">
        <row r="9">
          <cell r="A9" t="str">
            <v>A</v>
          </cell>
        </row>
      </sheetData>
      <sheetData sheetId="7791">
        <row r="9">
          <cell r="A9" t="str">
            <v>A</v>
          </cell>
        </row>
      </sheetData>
      <sheetData sheetId="7792">
        <row r="9">
          <cell r="A9" t="str">
            <v>A</v>
          </cell>
        </row>
      </sheetData>
      <sheetData sheetId="7793">
        <row r="9">
          <cell r="A9" t="str">
            <v>A</v>
          </cell>
        </row>
      </sheetData>
      <sheetData sheetId="7794">
        <row r="9">
          <cell r="A9" t="str">
            <v>A</v>
          </cell>
        </row>
      </sheetData>
      <sheetData sheetId="7795">
        <row r="9">
          <cell r="A9" t="str">
            <v>A</v>
          </cell>
        </row>
      </sheetData>
      <sheetData sheetId="7796">
        <row r="9">
          <cell r="A9" t="str">
            <v>A</v>
          </cell>
        </row>
      </sheetData>
      <sheetData sheetId="7797">
        <row r="9">
          <cell r="A9" t="str">
            <v>A</v>
          </cell>
        </row>
      </sheetData>
      <sheetData sheetId="7798">
        <row r="9">
          <cell r="A9" t="str">
            <v>A</v>
          </cell>
        </row>
      </sheetData>
      <sheetData sheetId="7799">
        <row r="9">
          <cell r="A9" t="str">
            <v>A</v>
          </cell>
        </row>
      </sheetData>
      <sheetData sheetId="7800">
        <row r="9">
          <cell r="A9" t="str">
            <v>A</v>
          </cell>
        </row>
      </sheetData>
      <sheetData sheetId="7801">
        <row r="9">
          <cell r="A9" t="str">
            <v>A</v>
          </cell>
        </row>
      </sheetData>
      <sheetData sheetId="7802">
        <row r="9">
          <cell r="A9" t="str">
            <v>A</v>
          </cell>
        </row>
      </sheetData>
      <sheetData sheetId="7803" refreshError="1"/>
      <sheetData sheetId="7804">
        <row r="9">
          <cell r="A9" t="str">
            <v>A</v>
          </cell>
        </row>
      </sheetData>
      <sheetData sheetId="7805">
        <row r="9">
          <cell r="A9" t="str">
            <v>A</v>
          </cell>
        </row>
      </sheetData>
      <sheetData sheetId="7806">
        <row r="9">
          <cell r="A9" t="str">
            <v>A</v>
          </cell>
        </row>
      </sheetData>
      <sheetData sheetId="7807">
        <row r="9">
          <cell r="A9" t="str">
            <v>A</v>
          </cell>
        </row>
      </sheetData>
      <sheetData sheetId="7808">
        <row r="9">
          <cell r="A9" t="str">
            <v>A</v>
          </cell>
        </row>
      </sheetData>
      <sheetData sheetId="7809">
        <row r="9">
          <cell r="A9" t="str">
            <v>A</v>
          </cell>
        </row>
      </sheetData>
      <sheetData sheetId="7810">
        <row r="9">
          <cell r="A9" t="str">
            <v>A</v>
          </cell>
        </row>
      </sheetData>
      <sheetData sheetId="7811">
        <row r="9">
          <cell r="A9" t="str">
            <v>A</v>
          </cell>
        </row>
      </sheetData>
      <sheetData sheetId="7812">
        <row r="9">
          <cell r="A9" t="str">
            <v>A</v>
          </cell>
        </row>
      </sheetData>
      <sheetData sheetId="7813">
        <row r="9">
          <cell r="A9" t="str">
            <v>A</v>
          </cell>
        </row>
      </sheetData>
      <sheetData sheetId="7814">
        <row r="9">
          <cell r="A9" t="str">
            <v>A</v>
          </cell>
        </row>
      </sheetData>
      <sheetData sheetId="7815">
        <row r="9">
          <cell r="A9" t="str">
            <v>A</v>
          </cell>
        </row>
      </sheetData>
      <sheetData sheetId="7816">
        <row r="9">
          <cell r="A9" t="str">
            <v>A</v>
          </cell>
        </row>
      </sheetData>
      <sheetData sheetId="7817">
        <row r="9">
          <cell r="A9" t="str">
            <v>A</v>
          </cell>
        </row>
      </sheetData>
      <sheetData sheetId="7818">
        <row r="9">
          <cell r="A9" t="str">
            <v>A</v>
          </cell>
        </row>
      </sheetData>
      <sheetData sheetId="7819">
        <row r="9">
          <cell r="A9" t="str">
            <v>A</v>
          </cell>
        </row>
      </sheetData>
      <sheetData sheetId="7820">
        <row r="9">
          <cell r="A9" t="str">
            <v>A</v>
          </cell>
        </row>
      </sheetData>
      <sheetData sheetId="7821">
        <row r="9">
          <cell r="A9" t="str">
            <v>A</v>
          </cell>
        </row>
      </sheetData>
      <sheetData sheetId="7822">
        <row r="9">
          <cell r="A9" t="str">
            <v>A</v>
          </cell>
        </row>
      </sheetData>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efreshError="1"/>
      <sheetData sheetId="7830" refreshError="1"/>
      <sheetData sheetId="7831" refreshError="1"/>
      <sheetData sheetId="7832" refreshError="1"/>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ow r="9">
          <cell r="A9" t="str">
            <v>A</v>
          </cell>
        </row>
      </sheetData>
      <sheetData sheetId="7842">
        <row r="9">
          <cell r="A9" t="str">
            <v>A</v>
          </cell>
        </row>
      </sheetData>
      <sheetData sheetId="7843">
        <row r="9">
          <cell r="A9" t="str">
            <v>A</v>
          </cell>
        </row>
      </sheetData>
      <sheetData sheetId="7844">
        <row r="9">
          <cell r="A9" t="str">
            <v>A</v>
          </cell>
        </row>
      </sheetData>
      <sheetData sheetId="7845">
        <row r="9">
          <cell r="A9" t="str">
            <v>A</v>
          </cell>
        </row>
      </sheetData>
      <sheetData sheetId="7846">
        <row r="9">
          <cell r="A9" t="str">
            <v>A</v>
          </cell>
        </row>
      </sheetData>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ow r="9">
          <cell r="A9" t="str">
            <v>A</v>
          </cell>
        </row>
      </sheetData>
      <sheetData sheetId="7879">
        <row r="9">
          <cell r="A9" t="str">
            <v>A</v>
          </cell>
        </row>
      </sheetData>
      <sheetData sheetId="7880">
        <row r="9">
          <cell r="A9" t="str">
            <v>A</v>
          </cell>
        </row>
      </sheetData>
      <sheetData sheetId="7881">
        <row r="9">
          <cell r="A9" t="str">
            <v>A</v>
          </cell>
        </row>
      </sheetData>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ow r="9">
          <cell r="A9" t="str">
            <v>A</v>
          </cell>
        </row>
      </sheetData>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ow r="9">
          <cell r="A9" t="str">
            <v>A</v>
          </cell>
        </row>
      </sheetData>
      <sheetData sheetId="7898">
        <row r="9">
          <cell r="A9" t="str">
            <v>A</v>
          </cell>
        </row>
      </sheetData>
      <sheetData sheetId="7899" refreshError="1"/>
      <sheetData sheetId="7900" refreshError="1"/>
      <sheetData sheetId="7901" refreshError="1"/>
      <sheetData sheetId="7902">
        <row r="9">
          <cell r="A9" t="str">
            <v>A</v>
          </cell>
        </row>
      </sheetData>
      <sheetData sheetId="7903">
        <row r="9">
          <cell r="A9" t="str">
            <v>A</v>
          </cell>
        </row>
      </sheetData>
      <sheetData sheetId="7904">
        <row r="9">
          <cell r="A9" t="str">
            <v>A</v>
          </cell>
        </row>
      </sheetData>
      <sheetData sheetId="7905">
        <row r="9">
          <cell r="A9" t="str">
            <v>A</v>
          </cell>
        </row>
      </sheetData>
      <sheetData sheetId="7906">
        <row r="9">
          <cell r="A9" t="str">
            <v>A</v>
          </cell>
        </row>
      </sheetData>
      <sheetData sheetId="7907">
        <row r="9">
          <cell r="A9" t="str">
            <v>A</v>
          </cell>
        </row>
      </sheetData>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efreshError="1"/>
      <sheetData sheetId="7917">
        <row r="9">
          <cell r="A9" t="str">
            <v>A</v>
          </cell>
        </row>
      </sheetData>
      <sheetData sheetId="7918" refreshError="1"/>
      <sheetData sheetId="7919" refreshError="1"/>
      <sheetData sheetId="7920">
        <row r="9">
          <cell r="A9" t="str">
            <v>A</v>
          </cell>
        </row>
      </sheetData>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ow r="9">
          <cell r="A9" t="str">
            <v>A</v>
          </cell>
        </row>
      </sheetData>
      <sheetData sheetId="7944">
        <row r="9">
          <cell r="A9" t="str">
            <v>A</v>
          </cell>
        </row>
      </sheetData>
      <sheetData sheetId="7945" refreshError="1"/>
      <sheetData sheetId="7946">
        <row r="9">
          <cell r="A9" t="str">
            <v>A</v>
          </cell>
        </row>
      </sheetData>
      <sheetData sheetId="7947">
        <row r="9">
          <cell r="A9" t="str">
            <v>A</v>
          </cell>
        </row>
      </sheetData>
      <sheetData sheetId="7948">
        <row r="9">
          <cell r="A9" t="str">
            <v>A</v>
          </cell>
        </row>
      </sheetData>
      <sheetData sheetId="7949">
        <row r="9">
          <cell r="A9" t="str">
            <v>A</v>
          </cell>
        </row>
      </sheetData>
      <sheetData sheetId="7950">
        <row r="9">
          <cell r="A9" t="str">
            <v>A</v>
          </cell>
        </row>
      </sheetData>
      <sheetData sheetId="7951">
        <row r="9">
          <cell r="A9" t="str">
            <v>A</v>
          </cell>
        </row>
      </sheetData>
      <sheetData sheetId="7952">
        <row r="9">
          <cell r="A9" t="str">
            <v>A</v>
          </cell>
        </row>
      </sheetData>
      <sheetData sheetId="7953">
        <row r="9">
          <cell r="A9" t="str">
            <v>A</v>
          </cell>
        </row>
      </sheetData>
      <sheetData sheetId="7954">
        <row r="9">
          <cell r="A9" t="str">
            <v>A</v>
          </cell>
        </row>
      </sheetData>
      <sheetData sheetId="7955">
        <row r="9">
          <cell r="A9" t="str">
            <v>A</v>
          </cell>
        </row>
      </sheetData>
      <sheetData sheetId="7956">
        <row r="9">
          <cell r="A9" t="str">
            <v>A</v>
          </cell>
        </row>
      </sheetData>
      <sheetData sheetId="7957">
        <row r="9">
          <cell r="A9" t="str">
            <v>A</v>
          </cell>
        </row>
      </sheetData>
      <sheetData sheetId="7958">
        <row r="9">
          <cell r="A9" t="str">
            <v>A</v>
          </cell>
        </row>
      </sheetData>
      <sheetData sheetId="7959" refreshError="1"/>
      <sheetData sheetId="7960">
        <row r="9">
          <cell r="A9" t="str">
            <v>A</v>
          </cell>
        </row>
      </sheetData>
      <sheetData sheetId="7961">
        <row r="9">
          <cell r="A9" t="str">
            <v>A</v>
          </cell>
        </row>
      </sheetData>
      <sheetData sheetId="7962">
        <row r="9">
          <cell r="A9" t="str">
            <v>A</v>
          </cell>
        </row>
      </sheetData>
      <sheetData sheetId="7963">
        <row r="9">
          <cell r="A9" t="str">
            <v>A</v>
          </cell>
        </row>
      </sheetData>
      <sheetData sheetId="7964">
        <row r="9">
          <cell r="A9" t="str">
            <v>A</v>
          </cell>
        </row>
      </sheetData>
      <sheetData sheetId="7965">
        <row r="9">
          <cell r="A9" t="str">
            <v>A</v>
          </cell>
        </row>
      </sheetData>
      <sheetData sheetId="7966" refreshError="1"/>
      <sheetData sheetId="7967">
        <row r="9">
          <cell r="A9" t="str">
            <v>A</v>
          </cell>
        </row>
      </sheetData>
      <sheetData sheetId="7968"/>
      <sheetData sheetId="7969"/>
      <sheetData sheetId="7970"/>
      <sheetData sheetId="7971"/>
      <sheetData sheetId="7972"/>
      <sheetData sheetId="7973"/>
      <sheetData sheetId="7974"/>
      <sheetData sheetId="7975" refreshError="1"/>
      <sheetData sheetId="7976">
        <row r="9">
          <cell r="A9" t="str">
            <v>A</v>
          </cell>
        </row>
      </sheetData>
      <sheetData sheetId="7977">
        <row r="9">
          <cell r="A9" t="str">
            <v>A</v>
          </cell>
        </row>
      </sheetData>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ow r="9">
          <cell r="A9" t="str">
            <v>A</v>
          </cell>
        </row>
      </sheetData>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sheetData sheetId="8009"/>
      <sheetData sheetId="8010" refreshError="1"/>
      <sheetData sheetId="8011" refreshError="1"/>
      <sheetData sheetId="8012"/>
      <sheetData sheetId="8013"/>
      <sheetData sheetId="8014"/>
      <sheetData sheetId="8015"/>
      <sheetData sheetId="8016" refreshError="1"/>
      <sheetData sheetId="8017" refreshError="1"/>
      <sheetData sheetId="8018" refreshError="1"/>
      <sheetData sheetId="8019" refreshError="1"/>
      <sheetData sheetId="8020" refreshError="1"/>
      <sheetData sheetId="8021"/>
      <sheetData sheetId="8022">
        <row r="9">
          <cell r="A9" t="str">
            <v>A</v>
          </cell>
        </row>
      </sheetData>
      <sheetData sheetId="8023">
        <row r="9">
          <cell r="A9" t="str">
            <v>A</v>
          </cell>
        </row>
      </sheetData>
      <sheetData sheetId="8024">
        <row r="9">
          <cell r="A9" t="str">
            <v>A</v>
          </cell>
        </row>
      </sheetData>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9">
          <cell r="A9" t="str">
            <v>A</v>
          </cell>
        </row>
      </sheetData>
      <sheetData sheetId="8045">
        <row r="9">
          <cell r="A9" t="str">
            <v>A</v>
          </cell>
        </row>
      </sheetData>
      <sheetData sheetId="8046"/>
      <sheetData sheetId="8047"/>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ow r="9">
          <cell r="A9" t="str">
            <v>A</v>
          </cell>
        </row>
      </sheetData>
      <sheetData sheetId="8069">
        <row r="9">
          <cell r="A9" t="str">
            <v>A</v>
          </cell>
        </row>
      </sheetData>
      <sheetData sheetId="8070">
        <row r="9">
          <cell r="A9" t="str">
            <v>A</v>
          </cell>
        </row>
      </sheetData>
      <sheetData sheetId="8071">
        <row r="9">
          <cell r="A9" t="str">
            <v>A</v>
          </cell>
        </row>
      </sheetData>
      <sheetData sheetId="8072">
        <row r="9">
          <cell r="A9" t="str">
            <v>A</v>
          </cell>
        </row>
      </sheetData>
      <sheetData sheetId="8073">
        <row r="9">
          <cell r="A9" t="str">
            <v>A</v>
          </cell>
        </row>
      </sheetData>
      <sheetData sheetId="8074">
        <row r="9">
          <cell r="A9" t="str">
            <v>A</v>
          </cell>
        </row>
      </sheetData>
      <sheetData sheetId="8075">
        <row r="9">
          <cell r="A9" t="str">
            <v>A</v>
          </cell>
        </row>
      </sheetData>
      <sheetData sheetId="8076">
        <row r="9">
          <cell r="A9" t="str">
            <v>A</v>
          </cell>
        </row>
      </sheetData>
      <sheetData sheetId="8077">
        <row r="9">
          <cell r="A9" t="str">
            <v>A</v>
          </cell>
        </row>
      </sheetData>
      <sheetData sheetId="8078">
        <row r="9">
          <cell r="A9" t="str">
            <v>A</v>
          </cell>
        </row>
      </sheetData>
      <sheetData sheetId="8079">
        <row r="9">
          <cell r="A9" t="str">
            <v>A</v>
          </cell>
        </row>
      </sheetData>
      <sheetData sheetId="8080">
        <row r="9">
          <cell r="A9" t="str">
            <v>A</v>
          </cell>
        </row>
      </sheetData>
      <sheetData sheetId="8081">
        <row r="9">
          <cell r="A9" t="str">
            <v>A</v>
          </cell>
        </row>
      </sheetData>
      <sheetData sheetId="8082">
        <row r="9">
          <cell r="A9" t="str">
            <v>A</v>
          </cell>
        </row>
      </sheetData>
      <sheetData sheetId="8083">
        <row r="9">
          <cell r="A9" t="str">
            <v>A</v>
          </cell>
        </row>
      </sheetData>
      <sheetData sheetId="8084">
        <row r="9">
          <cell r="A9" t="str">
            <v>A</v>
          </cell>
        </row>
      </sheetData>
      <sheetData sheetId="8085">
        <row r="9">
          <cell r="A9" t="str">
            <v>A</v>
          </cell>
        </row>
      </sheetData>
      <sheetData sheetId="8086">
        <row r="9">
          <cell r="A9" t="str">
            <v>A</v>
          </cell>
        </row>
      </sheetData>
      <sheetData sheetId="8087">
        <row r="9">
          <cell r="A9" t="str">
            <v>A</v>
          </cell>
        </row>
      </sheetData>
      <sheetData sheetId="8088">
        <row r="9">
          <cell r="A9" t="str">
            <v>A</v>
          </cell>
        </row>
      </sheetData>
      <sheetData sheetId="8089">
        <row r="9">
          <cell r="A9" t="str">
            <v>A</v>
          </cell>
        </row>
      </sheetData>
      <sheetData sheetId="8090">
        <row r="9">
          <cell r="A9" t="str">
            <v>A</v>
          </cell>
        </row>
      </sheetData>
      <sheetData sheetId="8091">
        <row r="9">
          <cell r="A9" t="str">
            <v>A</v>
          </cell>
        </row>
      </sheetData>
      <sheetData sheetId="8092">
        <row r="9">
          <cell r="A9" t="str">
            <v>A</v>
          </cell>
        </row>
      </sheetData>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ow r="9">
          <cell r="A9" t="str">
            <v>A</v>
          </cell>
        </row>
      </sheetData>
      <sheetData sheetId="8105">
        <row r="9">
          <cell r="A9" t="str">
            <v>A</v>
          </cell>
        </row>
      </sheetData>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ow r="9">
          <cell r="A9" t="str">
            <v>A</v>
          </cell>
        </row>
      </sheetData>
      <sheetData sheetId="8112">
        <row r="9">
          <cell r="A9" t="str">
            <v>A</v>
          </cell>
        </row>
      </sheetData>
      <sheetData sheetId="8113">
        <row r="9">
          <cell r="A9" t="str">
            <v>A</v>
          </cell>
        </row>
      </sheetData>
      <sheetData sheetId="8114">
        <row r="9">
          <cell r="A9" t="str">
            <v>A</v>
          </cell>
        </row>
      </sheetData>
      <sheetData sheetId="8115">
        <row r="9">
          <cell r="A9" t="str">
            <v>A</v>
          </cell>
        </row>
      </sheetData>
      <sheetData sheetId="8116">
        <row r="9">
          <cell r="A9" t="str">
            <v>A</v>
          </cell>
        </row>
      </sheetData>
      <sheetData sheetId="8117">
        <row r="9">
          <cell r="A9" t="str">
            <v>A</v>
          </cell>
        </row>
      </sheetData>
      <sheetData sheetId="8118">
        <row r="9">
          <cell r="A9" t="str">
            <v>A</v>
          </cell>
        </row>
      </sheetData>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ow r="9">
          <cell r="A9" t="str">
            <v>A</v>
          </cell>
        </row>
      </sheetData>
      <sheetData sheetId="8128">
        <row r="9">
          <cell r="A9" t="str">
            <v>A</v>
          </cell>
        </row>
      </sheetData>
      <sheetData sheetId="8129">
        <row r="9">
          <cell r="A9" t="str">
            <v>A</v>
          </cell>
        </row>
      </sheetData>
      <sheetData sheetId="8130">
        <row r="9">
          <cell r="A9" t="str">
            <v>A</v>
          </cell>
        </row>
      </sheetData>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sheetData sheetId="8146"/>
      <sheetData sheetId="8147"/>
      <sheetData sheetId="8148">
        <row r="9">
          <cell r="A9" t="str">
            <v>A</v>
          </cell>
        </row>
      </sheetData>
      <sheetData sheetId="8149">
        <row r="9">
          <cell r="A9" t="str">
            <v>A</v>
          </cell>
        </row>
      </sheetData>
      <sheetData sheetId="8150">
        <row r="9">
          <cell r="A9" t="str">
            <v>A</v>
          </cell>
        </row>
      </sheetData>
      <sheetData sheetId="8151"/>
      <sheetData sheetId="8152">
        <row r="9">
          <cell r="A9" t="str">
            <v>A</v>
          </cell>
        </row>
      </sheetData>
      <sheetData sheetId="8153"/>
      <sheetData sheetId="8154">
        <row r="9">
          <cell r="A9" t="str">
            <v>A</v>
          </cell>
        </row>
      </sheetData>
      <sheetData sheetId="8155">
        <row r="9">
          <cell r="A9" t="str">
            <v>A</v>
          </cell>
        </row>
      </sheetData>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ow r="9">
          <cell r="A9" t="str">
            <v>A</v>
          </cell>
        </row>
      </sheetData>
      <sheetData sheetId="8173">
        <row r="9">
          <cell r="A9" t="str">
            <v>A</v>
          </cell>
        </row>
      </sheetData>
      <sheetData sheetId="8174">
        <row r="9">
          <cell r="A9" t="str">
            <v>A</v>
          </cell>
        </row>
      </sheetData>
      <sheetData sheetId="8175">
        <row r="9">
          <cell r="A9" t="str">
            <v>A</v>
          </cell>
        </row>
      </sheetData>
      <sheetData sheetId="8176">
        <row r="9">
          <cell r="A9" t="str">
            <v>A</v>
          </cell>
        </row>
      </sheetData>
      <sheetData sheetId="8177">
        <row r="9">
          <cell r="A9" t="str">
            <v>A</v>
          </cell>
        </row>
      </sheetData>
      <sheetData sheetId="8178">
        <row r="9">
          <cell r="A9" t="str">
            <v>A</v>
          </cell>
        </row>
      </sheetData>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sheetData sheetId="8310"/>
      <sheetData sheetId="8311"/>
      <sheetData sheetId="8312">
        <row r="9">
          <cell r="A9" t="str">
            <v>A</v>
          </cell>
        </row>
      </sheetData>
      <sheetData sheetId="8313">
        <row r="9">
          <cell r="A9" t="str">
            <v>A</v>
          </cell>
        </row>
      </sheetData>
      <sheetData sheetId="8314"/>
      <sheetData sheetId="8315"/>
      <sheetData sheetId="8316"/>
      <sheetData sheetId="8317"/>
      <sheetData sheetId="8318"/>
      <sheetData sheetId="8319"/>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efreshError="1"/>
      <sheetData sheetId="8367" refreshError="1"/>
      <sheetData sheetId="8368" refreshError="1"/>
      <sheetData sheetId="8369" refreshError="1"/>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ow r="9">
          <cell r="A9" t="str">
            <v>A</v>
          </cell>
        </row>
      </sheetData>
      <sheetData sheetId="8404" refreshError="1"/>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ow r="9">
          <cell r="A9" t="str">
            <v>A</v>
          </cell>
        </row>
      </sheetData>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row r="9">
          <cell r="A9" t="str">
            <v>A</v>
          </cell>
        </row>
      </sheetData>
      <sheetData sheetId="8731">
        <row r="9">
          <cell r="A9" t="str">
            <v>A</v>
          </cell>
        </row>
      </sheetData>
      <sheetData sheetId="8732">
        <row r="9">
          <cell r="A9" t="str">
            <v>A</v>
          </cell>
        </row>
      </sheetData>
      <sheetData sheetId="8733">
        <row r="9">
          <cell r="A9" t="str">
            <v>A</v>
          </cell>
        </row>
      </sheetData>
      <sheetData sheetId="8734">
        <row r="9">
          <cell r="A9" t="str">
            <v>A</v>
          </cell>
        </row>
      </sheetData>
      <sheetData sheetId="8735">
        <row r="9">
          <cell r="A9" t="str">
            <v>A</v>
          </cell>
        </row>
      </sheetData>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ow r="9">
          <cell r="A9" t="str">
            <v>A</v>
          </cell>
        </row>
      </sheetData>
      <sheetData sheetId="8746">
        <row r="9">
          <cell r="A9" t="str">
            <v>A</v>
          </cell>
        </row>
      </sheetData>
      <sheetData sheetId="8747">
        <row r="9">
          <cell r="A9" t="str">
            <v>A</v>
          </cell>
        </row>
      </sheetData>
      <sheetData sheetId="8748">
        <row r="9">
          <cell r="A9" t="str">
            <v>A</v>
          </cell>
        </row>
      </sheetData>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efreshError="1"/>
      <sheetData sheetId="8769" refreshError="1"/>
      <sheetData sheetId="8770" refreshError="1"/>
      <sheetData sheetId="8771" refreshError="1"/>
      <sheetData sheetId="8772" refreshError="1"/>
      <sheetData sheetId="8773">
        <row r="9">
          <cell r="A9" t="str">
            <v>A</v>
          </cell>
        </row>
      </sheetData>
      <sheetData sheetId="8774">
        <row r="9">
          <cell r="A9" t="str">
            <v>A</v>
          </cell>
        </row>
      </sheetData>
      <sheetData sheetId="8775" refreshError="1"/>
      <sheetData sheetId="8776" refreshError="1"/>
      <sheetData sheetId="8777" refreshError="1"/>
      <sheetData sheetId="8778" refreshError="1"/>
      <sheetData sheetId="8779">
        <row r="9">
          <cell r="A9" t="str">
            <v>A</v>
          </cell>
        </row>
      </sheetData>
      <sheetData sheetId="8780">
        <row r="9">
          <cell r="A9" t="str">
            <v>A</v>
          </cell>
        </row>
      </sheetData>
      <sheetData sheetId="8781">
        <row r="9">
          <cell r="A9" t="str">
            <v>A</v>
          </cell>
        </row>
      </sheetData>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efreshError="1"/>
      <sheetData sheetId="8788" refreshError="1"/>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sheetData sheetId="8848"/>
      <sheetData sheetId="8849"/>
      <sheetData sheetId="8850"/>
      <sheetData sheetId="8851"/>
      <sheetData sheetId="8852"/>
      <sheetData sheetId="8853"/>
      <sheetData sheetId="8854"/>
      <sheetData sheetId="8855"/>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ow r="9">
          <cell r="A9" t="str">
            <v>A</v>
          </cell>
        </row>
      </sheetData>
      <sheetData sheetId="8865">
        <row r="9">
          <cell r="A9" t="str">
            <v>A</v>
          </cell>
        </row>
      </sheetData>
      <sheetData sheetId="8866">
        <row r="9">
          <cell r="A9" t="str">
            <v>A</v>
          </cell>
        </row>
      </sheetData>
      <sheetData sheetId="8867">
        <row r="9">
          <cell r="A9" t="str">
            <v>A</v>
          </cell>
        </row>
      </sheetData>
      <sheetData sheetId="8868">
        <row r="9">
          <cell r="A9" t="str">
            <v>A</v>
          </cell>
        </row>
      </sheetData>
      <sheetData sheetId="8869">
        <row r="9">
          <cell r="A9" t="str">
            <v>A</v>
          </cell>
        </row>
      </sheetData>
      <sheetData sheetId="8870">
        <row r="9">
          <cell r="A9" t="str">
            <v>A</v>
          </cell>
        </row>
      </sheetData>
      <sheetData sheetId="8871">
        <row r="9">
          <cell r="A9" t="str">
            <v>A</v>
          </cell>
        </row>
      </sheetData>
      <sheetData sheetId="8872">
        <row r="9">
          <cell r="A9" t="str">
            <v>A</v>
          </cell>
        </row>
      </sheetData>
      <sheetData sheetId="8873">
        <row r="9">
          <cell r="A9" t="str">
            <v>A</v>
          </cell>
        </row>
      </sheetData>
      <sheetData sheetId="8874">
        <row r="9">
          <cell r="A9" t="str">
            <v>A</v>
          </cell>
        </row>
      </sheetData>
      <sheetData sheetId="8875">
        <row r="9">
          <cell r="A9" t="str">
            <v>A</v>
          </cell>
        </row>
      </sheetData>
      <sheetData sheetId="8876">
        <row r="9">
          <cell r="A9" t="str">
            <v>A</v>
          </cell>
        </row>
      </sheetData>
      <sheetData sheetId="8877">
        <row r="9">
          <cell r="A9" t="str">
            <v>A</v>
          </cell>
        </row>
      </sheetData>
      <sheetData sheetId="8878">
        <row r="9">
          <cell r="A9" t="str">
            <v>A</v>
          </cell>
        </row>
      </sheetData>
      <sheetData sheetId="8879">
        <row r="9">
          <cell r="A9" t="str">
            <v>A</v>
          </cell>
        </row>
      </sheetData>
      <sheetData sheetId="8880">
        <row r="9">
          <cell r="A9" t="str">
            <v>A</v>
          </cell>
        </row>
      </sheetData>
      <sheetData sheetId="8881">
        <row r="9">
          <cell r="A9" t="str">
            <v>A</v>
          </cell>
        </row>
      </sheetData>
      <sheetData sheetId="8882">
        <row r="9">
          <cell r="A9" t="str">
            <v>A</v>
          </cell>
        </row>
      </sheetData>
      <sheetData sheetId="8883">
        <row r="9">
          <cell r="A9" t="str">
            <v>A</v>
          </cell>
        </row>
      </sheetData>
      <sheetData sheetId="8884">
        <row r="9">
          <cell r="A9" t="str">
            <v>A</v>
          </cell>
        </row>
      </sheetData>
      <sheetData sheetId="8885">
        <row r="9">
          <cell r="A9" t="str">
            <v>A</v>
          </cell>
        </row>
      </sheetData>
      <sheetData sheetId="8886">
        <row r="9">
          <cell r="A9" t="str">
            <v>A</v>
          </cell>
        </row>
      </sheetData>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row r="9">
          <cell r="A9" t="str">
            <v>A</v>
          </cell>
        </row>
      </sheetData>
      <sheetData sheetId="8901">
        <row r="9">
          <cell r="A9" t="str">
            <v>A</v>
          </cell>
        </row>
      </sheetData>
      <sheetData sheetId="8902">
        <row r="9">
          <cell r="A9" t="str">
            <v>A</v>
          </cell>
        </row>
      </sheetData>
      <sheetData sheetId="8903">
        <row r="9">
          <cell r="A9" t="str">
            <v>A</v>
          </cell>
        </row>
      </sheetData>
      <sheetData sheetId="8904"/>
      <sheetData sheetId="8905"/>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sheetData sheetId="8917" refreshError="1"/>
      <sheetData sheetId="8918" refreshError="1"/>
      <sheetData sheetId="8919" refreshError="1"/>
      <sheetData sheetId="8920" refreshError="1"/>
      <sheetData sheetId="8921"/>
      <sheetData sheetId="8922"/>
      <sheetData sheetId="8923"/>
      <sheetData sheetId="8924"/>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efreshError="1"/>
      <sheetData sheetId="8943"/>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ow r="9">
          <cell r="A9" t="str">
            <v>A</v>
          </cell>
        </row>
      </sheetData>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ow r="9">
          <cell r="A9" t="str">
            <v>A</v>
          </cell>
        </row>
      </sheetData>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ow r="9">
          <cell r="A9" t="str">
            <v>A</v>
          </cell>
        </row>
      </sheetData>
      <sheetData sheetId="8985" refreshError="1"/>
      <sheetData sheetId="8986">
        <row r="9">
          <cell r="A9" t="str">
            <v>A</v>
          </cell>
        </row>
      </sheetData>
      <sheetData sheetId="8987" refreshError="1"/>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row r="9">
          <cell r="A9" t="str">
            <v>A</v>
          </cell>
        </row>
      </sheetData>
      <sheetData sheetId="8995" refreshError="1"/>
      <sheetData sheetId="8996" refreshError="1"/>
      <sheetData sheetId="8997" refreshError="1"/>
      <sheetData sheetId="8998" refreshError="1"/>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sheetData sheetId="9382"/>
      <sheetData sheetId="9383" refreshError="1"/>
      <sheetData sheetId="9384">
        <row r="9">
          <cell r="A9" t="str">
            <v>A</v>
          </cell>
        </row>
      </sheetData>
      <sheetData sheetId="9385">
        <row r="9">
          <cell r="A9" t="str">
            <v>A</v>
          </cell>
        </row>
      </sheetData>
      <sheetData sheetId="9386">
        <row r="9">
          <cell r="A9" t="str">
            <v>A</v>
          </cell>
        </row>
      </sheetData>
      <sheetData sheetId="9387"/>
      <sheetData sheetId="9388" refreshError="1"/>
      <sheetData sheetId="9389">
        <row r="9">
          <cell r="A9" t="str">
            <v>A</v>
          </cell>
        </row>
      </sheetData>
      <sheetData sheetId="9390" refreshError="1"/>
      <sheetData sheetId="9391" refreshError="1"/>
      <sheetData sheetId="9392">
        <row r="9">
          <cell r="A9" t="str">
            <v>A</v>
          </cell>
        </row>
      </sheetData>
      <sheetData sheetId="9393" refreshError="1"/>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ow r="9">
          <cell r="A9" t="str">
            <v>A</v>
          </cell>
        </row>
      </sheetData>
      <sheetData sheetId="9399">
        <row r="9">
          <cell r="A9" t="str">
            <v>A</v>
          </cell>
        </row>
      </sheetData>
      <sheetData sheetId="9400">
        <row r="9">
          <cell r="A9" t="str">
            <v>A</v>
          </cell>
        </row>
      </sheetData>
      <sheetData sheetId="9401">
        <row r="9">
          <cell r="A9" t="str">
            <v>A</v>
          </cell>
        </row>
      </sheetData>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row r="9">
          <cell r="A9" t="str">
            <v>A</v>
          </cell>
        </row>
      </sheetData>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row r="9">
          <cell r="A9" t="str">
            <v>A</v>
          </cell>
        </row>
      </sheetData>
      <sheetData sheetId="9412">
        <row r="9">
          <cell r="A9" t="str">
            <v>A</v>
          </cell>
        </row>
      </sheetData>
      <sheetData sheetId="9413">
        <row r="9">
          <cell r="A9" t="str">
            <v>A</v>
          </cell>
        </row>
      </sheetData>
      <sheetData sheetId="9414"/>
      <sheetData sheetId="9415"/>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ow r="9">
          <cell r="A9" t="str">
            <v>A</v>
          </cell>
        </row>
      </sheetData>
      <sheetData sheetId="9421">
        <row r="9">
          <cell r="A9" t="str">
            <v>A</v>
          </cell>
        </row>
      </sheetData>
      <sheetData sheetId="9422">
        <row r="9">
          <cell r="A9" t="str">
            <v>A</v>
          </cell>
        </row>
      </sheetData>
      <sheetData sheetId="9423">
        <row r="9">
          <cell r="A9" t="str">
            <v>A</v>
          </cell>
        </row>
      </sheetData>
      <sheetData sheetId="9424">
        <row r="9">
          <cell r="A9" t="str">
            <v>A</v>
          </cell>
        </row>
      </sheetData>
      <sheetData sheetId="9425" refreshError="1"/>
      <sheetData sheetId="9426">
        <row r="9">
          <cell r="A9" t="str">
            <v>A</v>
          </cell>
        </row>
      </sheetData>
      <sheetData sheetId="9427">
        <row r="9">
          <cell r="A9" t="str">
            <v>A</v>
          </cell>
        </row>
      </sheetData>
      <sheetData sheetId="9428">
        <row r="9">
          <cell r="A9" t="str">
            <v>A</v>
          </cell>
        </row>
      </sheetData>
      <sheetData sheetId="9429">
        <row r="9">
          <cell r="A9" t="str">
            <v>A</v>
          </cell>
        </row>
      </sheetData>
      <sheetData sheetId="9430">
        <row r="9">
          <cell r="A9" t="str">
            <v>A</v>
          </cell>
        </row>
      </sheetData>
      <sheetData sheetId="9431">
        <row r="9">
          <cell r="A9" t="str">
            <v>A</v>
          </cell>
        </row>
      </sheetData>
      <sheetData sheetId="9432">
        <row r="9">
          <cell r="A9" t="str">
            <v>A</v>
          </cell>
        </row>
      </sheetData>
      <sheetData sheetId="9433">
        <row r="9">
          <cell r="A9" t="str">
            <v>A</v>
          </cell>
        </row>
      </sheetData>
      <sheetData sheetId="9434">
        <row r="9">
          <cell r="A9" t="str">
            <v>A</v>
          </cell>
        </row>
      </sheetData>
      <sheetData sheetId="9435">
        <row r="9">
          <cell r="A9" t="str">
            <v>A</v>
          </cell>
        </row>
      </sheetData>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row r="9">
          <cell r="A9" t="str">
            <v>A</v>
          </cell>
        </row>
      </sheetData>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ow r="9">
          <cell r="A9" t="str">
            <v>A</v>
          </cell>
        </row>
      </sheetData>
      <sheetData sheetId="9473">
        <row r="9">
          <cell r="A9" t="str">
            <v>A</v>
          </cell>
        </row>
      </sheetData>
      <sheetData sheetId="9474">
        <row r="9">
          <cell r="A9" t="str">
            <v>A</v>
          </cell>
        </row>
      </sheetData>
      <sheetData sheetId="9475">
        <row r="9">
          <cell r="A9" t="str">
            <v>A</v>
          </cell>
        </row>
      </sheetData>
      <sheetData sheetId="9476">
        <row r="9">
          <cell r="A9" t="str">
            <v>A</v>
          </cell>
        </row>
      </sheetData>
      <sheetData sheetId="9477">
        <row r="9">
          <cell r="A9" t="str">
            <v>A</v>
          </cell>
        </row>
      </sheetData>
      <sheetData sheetId="9478">
        <row r="9">
          <cell r="A9" t="str">
            <v>A</v>
          </cell>
        </row>
      </sheetData>
      <sheetData sheetId="9479">
        <row r="9">
          <cell r="A9" t="str">
            <v>A</v>
          </cell>
        </row>
      </sheetData>
      <sheetData sheetId="9480">
        <row r="9">
          <cell r="A9" t="str">
            <v>A</v>
          </cell>
        </row>
      </sheetData>
      <sheetData sheetId="9481">
        <row r="9">
          <cell r="A9" t="str">
            <v>A</v>
          </cell>
        </row>
      </sheetData>
      <sheetData sheetId="9482">
        <row r="9">
          <cell r="A9" t="str">
            <v>A</v>
          </cell>
        </row>
      </sheetData>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efreshError="1"/>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efreshError="1"/>
      <sheetData sheetId="9513">
        <row r="9">
          <cell r="A9" t="str">
            <v>A</v>
          </cell>
        </row>
      </sheetData>
      <sheetData sheetId="9514">
        <row r="9">
          <cell r="A9" t="str">
            <v>A</v>
          </cell>
        </row>
      </sheetData>
      <sheetData sheetId="9515" refreshError="1"/>
      <sheetData sheetId="9516" refreshError="1"/>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row r="9">
          <cell r="A9" t="str">
            <v>A</v>
          </cell>
        </row>
      </sheetData>
      <sheetData sheetId="9526" refreshError="1"/>
      <sheetData sheetId="9527" refreshError="1"/>
      <sheetData sheetId="9528" refreshError="1"/>
      <sheetData sheetId="9529" refreshError="1"/>
      <sheetData sheetId="9530" refreshError="1"/>
      <sheetData sheetId="9531" refreshError="1"/>
      <sheetData sheetId="9532">
        <row r="9">
          <cell r="A9" t="str">
            <v>A</v>
          </cell>
        </row>
      </sheetData>
      <sheetData sheetId="9533">
        <row r="9">
          <cell r="A9" t="str">
            <v>A</v>
          </cell>
        </row>
      </sheetData>
      <sheetData sheetId="9534">
        <row r="9">
          <cell r="A9" t="str">
            <v>A</v>
          </cell>
        </row>
      </sheetData>
      <sheetData sheetId="9535">
        <row r="9">
          <cell r="A9" t="str">
            <v>A</v>
          </cell>
        </row>
      </sheetData>
      <sheetData sheetId="9536">
        <row r="9">
          <cell r="A9" t="str">
            <v>A</v>
          </cell>
        </row>
      </sheetData>
      <sheetData sheetId="9537">
        <row r="9">
          <cell r="A9" t="str">
            <v>A</v>
          </cell>
        </row>
      </sheetData>
      <sheetData sheetId="9538">
        <row r="9">
          <cell r="A9" t="str">
            <v>A</v>
          </cell>
        </row>
      </sheetData>
      <sheetData sheetId="9539">
        <row r="9">
          <cell r="A9" t="str">
            <v>A</v>
          </cell>
        </row>
      </sheetData>
      <sheetData sheetId="9540">
        <row r="9">
          <cell r="A9" t="str">
            <v>A</v>
          </cell>
        </row>
      </sheetData>
      <sheetData sheetId="9541">
        <row r="9">
          <cell r="A9" t="str">
            <v>A</v>
          </cell>
        </row>
      </sheetData>
      <sheetData sheetId="9542">
        <row r="9">
          <cell r="A9" t="str">
            <v>A</v>
          </cell>
        </row>
      </sheetData>
      <sheetData sheetId="9543">
        <row r="9">
          <cell r="A9" t="str">
            <v>A</v>
          </cell>
        </row>
      </sheetData>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efreshError="1"/>
      <sheetData sheetId="9967">
        <row r="9">
          <cell r="A9" t="str">
            <v>A</v>
          </cell>
        </row>
      </sheetData>
      <sheetData sheetId="9968">
        <row r="9">
          <cell r="A9" t="str">
            <v>A</v>
          </cell>
        </row>
      </sheetData>
      <sheetData sheetId="9969">
        <row r="9">
          <cell r="A9" t="str">
            <v>A</v>
          </cell>
        </row>
      </sheetData>
      <sheetData sheetId="9970" refreshError="1"/>
      <sheetData sheetId="9971" refreshError="1"/>
      <sheetData sheetId="9972">
        <row r="9">
          <cell r="A9" t="str">
            <v>A</v>
          </cell>
        </row>
      </sheetData>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ow r="9">
          <cell r="A9" t="str">
            <v>A</v>
          </cell>
        </row>
      </sheetData>
      <sheetData sheetId="10081">
        <row r="9">
          <cell r="A9" t="str">
            <v>A</v>
          </cell>
        </row>
      </sheetData>
      <sheetData sheetId="10082">
        <row r="9">
          <cell r="A9" t="str">
            <v>A</v>
          </cell>
        </row>
      </sheetData>
      <sheetData sheetId="10083">
        <row r="9">
          <cell r="A9" t="str">
            <v>A</v>
          </cell>
        </row>
      </sheetData>
      <sheetData sheetId="10084">
        <row r="9">
          <cell r="A9" t="str">
            <v>A</v>
          </cell>
        </row>
      </sheetData>
      <sheetData sheetId="10085">
        <row r="9">
          <cell r="A9" t="str">
            <v>A</v>
          </cell>
        </row>
      </sheetData>
      <sheetData sheetId="10086">
        <row r="9">
          <cell r="A9" t="str">
            <v>A</v>
          </cell>
        </row>
      </sheetData>
      <sheetData sheetId="10087">
        <row r="9">
          <cell r="A9" t="str">
            <v>A</v>
          </cell>
        </row>
      </sheetData>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row r="9">
          <cell r="A9" t="str">
            <v>A</v>
          </cell>
        </row>
      </sheetData>
      <sheetData sheetId="10095">
        <row r="9">
          <cell r="A9" t="str">
            <v>A</v>
          </cell>
        </row>
      </sheetData>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ow r="9">
          <cell r="A9" t="str">
            <v>A</v>
          </cell>
        </row>
      </sheetData>
      <sheetData sheetId="10107">
        <row r="9">
          <cell r="A9" t="str">
            <v>A</v>
          </cell>
        </row>
      </sheetData>
      <sheetData sheetId="10108">
        <row r="9">
          <cell r="A9" t="str">
            <v>A</v>
          </cell>
        </row>
      </sheetData>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ow r="9">
          <cell r="A9" t="str">
            <v>A</v>
          </cell>
        </row>
      </sheetData>
      <sheetData sheetId="10191">
        <row r="9">
          <cell r="A9" t="str">
            <v>A</v>
          </cell>
        </row>
      </sheetData>
      <sheetData sheetId="10192">
        <row r="9">
          <cell r="A9" t="str">
            <v>A</v>
          </cell>
        </row>
      </sheetData>
      <sheetData sheetId="10193">
        <row r="9">
          <cell r="A9" t="str">
            <v>A</v>
          </cell>
        </row>
      </sheetData>
      <sheetData sheetId="10194">
        <row r="9">
          <cell r="A9" t="str">
            <v>A</v>
          </cell>
        </row>
      </sheetData>
      <sheetData sheetId="10195">
        <row r="9">
          <cell r="A9" t="str">
            <v>A</v>
          </cell>
        </row>
      </sheetData>
      <sheetData sheetId="10196">
        <row r="9">
          <cell r="A9" t="str">
            <v>A</v>
          </cell>
        </row>
      </sheetData>
      <sheetData sheetId="10197">
        <row r="9">
          <cell r="A9" t="str">
            <v>A</v>
          </cell>
        </row>
      </sheetData>
      <sheetData sheetId="10198">
        <row r="9">
          <cell r="A9" t="str">
            <v>A</v>
          </cell>
        </row>
      </sheetData>
      <sheetData sheetId="10199">
        <row r="9">
          <cell r="A9" t="str">
            <v>A</v>
          </cell>
        </row>
      </sheetData>
      <sheetData sheetId="10200">
        <row r="9">
          <cell r="A9" t="str">
            <v>A</v>
          </cell>
        </row>
      </sheetData>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ow r="9">
          <cell r="A9" t="str">
            <v>A</v>
          </cell>
        </row>
      </sheetData>
      <sheetData sheetId="10208">
        <row r="9">
          <cell r="A9" t="str">
            <v>A</v>
          </cell>
        </row>
      </sheetData>
      <sheetData sheetId="10209">
        <row r="9">
          <cell r="A9" t="str">
            <v>A</v>
          </cell>
        </row>
      </sheetData>
      <sheetData sheetId="10210">
        <row r="9">
          <cell r="A9" t="str">
            <v>A</v>
          </cell>
        </row>
      </sheetData>
      <sheetData sheetId="10211">
        <row r="9">
          <cell r="A9" t="str">
            <v>A</v>
          </cell>
        </row>
      </sheetData>
      <sheetData sheetId="10212">
        <row r="9">
          <cell r="A9" t="str">
            <v>A</v>
          </cell>
        </row>
      </sheetData>
      <sheetData sheetId="10213">
        <row r="9">
          <cell r="A9" t="str">
            <v>A</v>
          </cell>
        </row>
      </sheetData>
      <sheetData sheetId="10214">
        <row r="9">
          <cell r="A9" t="str">
            <v>A</v>
          </cell>
        </row>
      </sheetData>
      <sheetData sheetId="10215">
        <row r="9">
          <cell r="A9" t="str">
            <v>A</v>
          </cell>
        </row>
      </sheetData>
      <sheetData sheetId="10216">
        <row r="9">
          <cell r="A9" t="str">
            <v>A</v>
          </cell>
        </row>
      </sheetData>
      <sheetData sheetId="10217">
        <row r="9">
          <cell r="A9" t="str">
            <v>A</v>
          </cell>
        </row>
      </sheetData>
      <sheetData sheetId="10218">
        <row r="9">
          <cell r="A9" t="str">
            <v>A</v>
          </cell>
        </row>
      </sheetData>
      <sheetData sheetId="10219">
        <row r="9">
          <cell r="A9" t="str">
            <v>A</v>
          </cell>
        </row>
      </sheetData>
      <sheetData sheetId="10220">
        <row r="9">
          <cell r="A9" t="str">
            <v>A</v>
          </cell>
        </row>
      </sheetData>
      <sheetData sheetId="10221">
        <row r="9">
          <cell r="A9" t="str">
            <v>A</v>
          </cell>
        </row>
      </sheetData>
      <sheetData sheetId="10222">
        <row r="9">
          <cell r="A9" t="str">
            <v>A</v>
          </cell>
        </row>
      </sheetData>
      <sheetData sheetId="10223">
        <row r="9">
          <cell r="A9" t="str">
            <v>A</v>
          </cell>
        </row>
      </sheetData>
      <sheetData sheetId="10224">
        <row r="9">
          <cell r="A9" t="str">
            <v>A</v>
          </cell>
        </row>
      </sheetData>
      <sheetData sheetId="10225">
        <row r="9">
          <cell r="A9" t="str">
            <v>A</v>
          </cell>
        </row>
      </sheetData>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ow r="9">
          <cell r="A9" t="str">
            <v>A</v>
          </cell>
        </row>
      </sheetData>
      <sheetData sheetId="10234">
        <row r="9">
          <cell r="A9" t="str">
            <v>A</v>
          </cell>
        </row>
      </sheetData>
      <sheetData sheetId="10235">
        <row r="9">
          <cell r="A9" t="str">
            <v>A</v>
          </cell>
        </row>
      </sheetData>
      <sheetData sheetId="10236">
        <row r="9">
          <cell r="A9" t="str">
            <v>A</v>
          </cell>
        </row>
      </sheetData>
      <sheetData sheetId="10237">
        <row r="9">
          <cell r="A9" t="str">
            <v>A</v>
          </cell>
        </row>
      </sheetData>
      <sheetData sheetId="10238">
        <row r="9">
          <cell r="A9" t="str">
            <v>A</v>
          </cell>
        </row>
      </sheetData>
      <sheetData sheetId="10239">
        <row r="9">
          <cell r="A9" t="str">
            <v>A</v>
          </cell>
        </row>
      </sheetData>
      <sheetData sheetId="10240">
        <row r="9">
          <cell r="A9" t="str">
            <v>A</v>
          </cell>
        </row>
      </sheetData>
      <sheetData sheetId="10241">
        <row r="9">
          <cell r="A9" t="str">
            <v>A</v>
          </cell>
        </row>
      </sheetData>
      <sheetData sheetId="10242">
        <row r="9">
          <cell r="A9" t="str">
            <v>A</v>
          </cell>
        </row>
      </sheetData>
      <sheetData sheetId="10243">
        <row r="9">
          <cell r="A9" t="str">
            <v>A</v>
          </cell>
        </row>
      </sheetData>
      <sheetData sheetId="10244">
        <row r="9">
          <cell r="A9" t="str">
            <v>A</v>
          </cell>
        </row>
      </sheetData>
      <sheetData sheetId="10245">
        <row r="9">
          <cell r="A9" t="str">
            <v>A</v>
          </cell>
        </row>
      </sheetData>
      <sheetData sheetId="10246">
        <row r="9">
          <cell r="A9" t="str">
            <v>A</v>
          </cell>
        </row>
      </sheetData>
      <sheetData sheetId="10247">
        <row r="9">
          <cell r="A9" t="str">
            <v>A</v>
          </cell>
        </row>
      </sheetData>
      <sheetData sheetId="10248">
        <row r="9">
          <cell r="A9" t="str">
            <v>A</v>
          </cell>
        </row>
      </sheetData>
      <sheetData sheetId="10249">
        <row r="9">
          <cell r="A9" t="str">
            <v>A</v>
          </cell>
        </row>
      </sheetData>
      <sheetData sheetId="10250">
        <row r="9">
          <cell r="A9" t="str">
            <v>A</v>
          </cell>
        </row>
      </sheetData>
      <sheetData sheetId="10251">
        <row r="9">
          <cell r="A9" t="str">
            <v>A</v>
          </cell>
        </row>
      </sheetData>
      <sheetData sheetId="10252">
        <row r="9">
          <cell r="A9" t="str">
            <v>A</v>
          </cell>
        </row>
      </sheetData>
      <sheetData sheetId="10253">
        <row r="9">
          <cell r="A9" t="str">
            <v>A</v>
          </cell>
        </row>
      </sheetData>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efreshError="1"/>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efreshError="1"/>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efreshError="1"/>
      <sheetData sheetId="10672" refreshError="1"/>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efreshError="1"/>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sheetData sheetId="10773"/>
      <sheetData sheetId="10774"/>
      <sheetData sheetId="10775">
        <row r="9">
          <cell r="A9" t="str">
            <v>A</v>
          </cell>
        </row>
      </sheetData>
      <sheetData sheetId="10776">
        <row r="9">
          <cell r="A9" t="str">
            <v>A</v>
          </cell>
        </row>
      </sheetData>
      <sheetData sheetId="10777">
        <row r="9">
          <cell r="A9" t="str">
            <v>A</v>
          </cell>
        </row>
      </sheetData>
      <sheetData sheetId="10778" refreshError="1"/>
      <sheetData sheetId="10779" refreshError="1"/>
      <sheetData sheetId="10780" refreshError="1"/>
      <sheetData sheetId="10781" refreshError="1"/>
      <sheetData sheetId="10782" refreshError="1"/>
      <sheetData sheetId="10783">
        <row r="9">
          <cell r="A9" t="str">
            <v>A</v>
          </cell>
        </row>
      </sheetData>
      <sheetData sheetId="10784">
        <row r="9">
          <cell r="A9" t="str">
            <v>A</v>
          </cell>
        </row>
      </sheetData>
      <sheetData sheetId="10785" refreshError="1"/>
      <sheetData sheetId="10786">
        <row r="9">
          <cell r="A9" t="str">
            <v>A</v>
          </cell>
        </row>
      </sheetData>
      <sheetData sheetId="10787">
        <row r="9">
          <cell r="A9" t="str">
            <v>A</v>
          </cell>
        </row>
      </sheetData>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efreshError="1"/>
      <sheetData sheetId="10801" refreshError="1"/>
      <sheetData sheetId="10802" refreshError="1"/>
      <sheetData sheetId="10803" refreshError="1"/>
      <sheetData sheetId="10804">
        <row r="9">
          <cell r="A9" t="str">
            <v>A</v>
          </cell>
        </row>
      </sheetData>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efreshError="1"/>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efreshError="1"/>
      <sheetData sheetId="10921" refreshError="1"/>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ow r="9">
          <cell r="A9" t="str">
            <v>A</v>
          </cell>
        </row>
      </sheetData>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efreshError="1"/>
      <sheetData sheetId="11133" refreshError="1"/>
      <sheetData sheetId="11134" refreshError="1"/>
      <sheetData sheetId="11135" refreshError="1"/>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efreshError="1"/>
      <sheetData sheetId="11156" refreshError="1"/>
      <sheetData sheetId="11157" refreshError="1"/>
      <sheetData sheetId="11158" refreshError="1"/>
      <sheetData sheetId="11159" refreshError="1"/>
      <sheetData sheetId="11160" refreshError="1"/>
      <sheetData sheetId="11161">
        <row r="9">
          <cell r="A9" t="str">
            <v>A</v>
          </cell>
        </row>
      </sheetData>
      <sheetData sheetId="11162">
        <row r="9">
          <cell r="A9" t="str">
            <v>A</v>
          </cell>
        </row>
      </sheetData>
      <sheetData sheetId="11163" refreshError="1"/>
      <sheetData sheetId="11164" refreshError="1"/>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efreshError="1"/>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efreshError="1"/>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efreshError="1"/>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efreshError="1"/>
      <sheetData sheetId="11273" refreshError="1"/>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efreshError="1"/>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efreshError="1"/>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efreshError="1"/>
      <sheetData sheetId="11305" refreshError="1"/>
      <sheetData sheetId="11306" refreshError="1"/>
      <sheetData sheetId="11307" refreshError="1"/>
      <sheetData sheetId="11308" refreshError="1"/>
      <sheetData sheetId="11309">
        <row r="9">
          <cell r="A9" t="str">
            <v>A</v>
          </cell>
        </row>
      </sheetData>
      <sheetData sheetId="11310" refreshError="1"/>
      <sheetData sheetId="11311">
        <row r="9">
          <cell r="A9" t="str">
            <v>A</v>
          </cell>
        </row>
      </sheetData>
      <sheetData sheetId="11312">
        <row r="9">
          <cell r="A9" t="str">
            <v>A</v>
          </cell>
        </row>
      </sheetData>
      <sheetData sheetId="11313" refreshError="1"/>
      <sheetData sheetId="11314" refreshError="1"/>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efreshError="1"/>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efreshError="1"/>
      <sheetData sheetId="11423" refreshError="1"/>
      <sheetData sheetId="11424">
        <row r="9">
          <cell r="A9" t="str">
            <v>A</v>
          </cell>
        </row>
      </sheetData>
      <sheetData sheetId="11425" refreshError="1"/>
      <sheetData sheetId="11426">
        <row r="9">
          <cell r="A9" t="str">
            <v>A</v>
          </cell>
        </row>
      </sheetData>
      <sheetData sheetId="11427" refreshError="1"/>
      <sheetData sheetId="11428" refreshError="1"/>
      <sheetData sheetId="11429" refreshError="1"/>
      <sheetData sheetId="11430" refreshError="1"/>
      <sheetData sheetId="11431" refreshError="1"/>
      <sheetData sheetId="11432" refreshError="1"/>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efreshError="1"/>
      <sheetData sheetId="11439">
        <row r="9">
          <cell r="A9" t="str">
            <v>A</v>
          </cell>
        </row>
      </sheetData>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ow r="9">
          <cell r="A9" t="str">
            <v>A</v>
          </cell>
        </row>
      </sheetData>
      <sheetData sheetId="11451">
        <row r="9">
          <cell r="A9" t="str">
            <v>A</v>
          </cell>
        </row>
      </sheetData>
      <sheetData sheetId="11452" refreshError="1"/>
      <sheetData sheetId="11453" refreshError="1"/>
      <sheetData sheetId="11454" refreshError="1"/>
      <sheetData sheetId="11455" refreshError="1"/>
      <sheetData sheetId="11456" refreshError="1"/>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ow r="9">
          <cell r="A9" t="str">
            <v>A</v>
          </cell>
        </row>
      </sheetData>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ow r="9">
          <cell r="A9" t="str">
            <v>A</v>
          </cell>
        </row>
      </sheetData>
      <sheetData sheetId="11484">
        <row r="9">
          <cell r="A9" t="str">
            <v>A</v>
          </cell>
        </row>
      </sheetData>
      <sheetData sheetId="11485">
        <row r="9">
          <cell r="A9" t="str">
            <v>A</v>
          </cell>
        </row>
      </sheetData>
      <sheetData sheetId="11486">
        <row r="9">
          <cell r="A9" t="str">
            <v>A</v>
          </cell>
        </row>
      </sheetData>
      <sheetData sheetId="11487">
        <row r="9">
          <cell r="A9" t="str">
            <v>A</v>
          </cell>
        </row>
      </sheetData>
      <sheetData sheetId="11488">
        <row r="9">
          <cell r="A9" t="str">
            <v>A</v>
          </cell>
        </row>
      </sheetData>
      <sheetData sheetId="11489">
        <row r="9">
          <cell r="A9" t="str">
            <v>A</v>
          </cell>
        </row>
      </sheetData>
      <sheetData sheetId="11490">
        <row r="9">
          <cell r="A9" t="str">
            <v>A</v>
          </cell>
        </row>
      </sheetData>
      <sheetData sheetId="11491">
        <row r="9">
          <cell r="A9" t="str">
            <v>A</v>
          </cell>
        </row>
      </sheetData>
      <sheetData sheetId="11492">
        <row r="9">
          <cell r="A9" t="str">
            <v>A</v>
          </cell>
        </row>
      </sheetData>
      <sheetData sheetId="11493">
        <row r="9">
          <cell r="A9" t="str">
            <v>A</v>
          </cell>
        </row>
      </sheetData>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ow r="9">
          <cell r="A9" t="str">
            <v>A</v>
          </cell>
        </row>
      </sheetData>
      <sheetData sheetId="11501">
        <row r="9">
          <cell r="A9" t="str">
            <v>A</v>
          </cell>
        </row>
      </sheetData>
      <sheetData sheetId="11502">
        <row r="9">
          <cell r="A9" t="str">
            <v>A</v>
          </cell>
        </row>
      </sheetData>
      <sheetData sheetId="11503">
        <row r="9">
          <cell r="A9" t="str">
            <v>A</v>
          </cell>
        </row>
      </sheetData>
      <sheetData sheetId="11504">
        <row r="9">
          <cell r="A9" t="str">
            <v>A</v>
          </cell>
        </row>
      </sheetData>
      <sheetData sheetId="11505">
        <row r="9">
          <cell r="A9" t="str">
            <v>A</v>
          </cell>
        </row>
      </sheetData>
      <sheetData sheetId="11506">
        <row r="9">
          <cell r="A9" t="str">
            <v>A</v>
          </cell>
        </row>
      </sheetData>
      <sheetData sheetId="11507">
        <row r="9">
          <cell r="A9" t="str">
            <v>A</v>
          </cell>
        </row>
      </sheetData>
      <sheetData sheetId="11508" refreshError="1"/>
      <sheetData sheetId="11509">
        <row r="9">
          <cell r="A9" t="str">
            <v>A</v>
          </cell>
        </row>
      </sheetData>
      <sheetData sheetId="11510">
        <row r="9">
          <cell r="A9" t="str">
            <v>A</v>
          </cell>
        </row>
      </sheetData>
      <sheetData sheetId="11511">
        <row r="9">
          <cell r="A9" t="str">
            <v>A</v>
          </cell>
        </row>
      </sheetData>
      <sheetData sheetId="11512">
        <row r="9">
          <cell r="A9" t="str">
            <v>A</v>
          </cell>
        </row>
      </sheetData>
      <sheetData sheetId="11513">
        <row r="9">
          <cell r="A9" t="str">
            <v>A</v>
          </cell>
        </row>
      </sheetData>
      <sheetData sheetId="11514">
        <row r="9">
          <cell r="A9" t="str">
            <v>A</v>
          </cell>
        </row>
      </sheetData>
      <sheetData sheetId="11515">
        <row r="9">
          <cell r="A9" t="str">
            <v>A</v>
          </cell>
        </row>
      </sheetData>
      <sheetData sheetId="11516">
        <row r="9">
          <cell r="A9" t="str">
            <v>A</v>
          </cell>
        </row>
      </sheetData>
      <sheetData sheetId="11517">
        <row r="9">
          <cell r="A9" t="str">
            <v>A</v>
          </cell>
        </row>
      </sheetData>
      <sheetData sheetId="11518">
        <row r="9">
          <cell r="A9" t="str">
            <v>A</v>
          </cell>
        </row>
      </sheetData>
      <sheetData sheetId="11519">
        <row r="9">
          <cell r="A9" t="str">
            <v>A</v>
          </cell>
        </row>
      </sheetData>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ow r="9">
          <cell r="A9" t="str">
            <v>A</v>
          </cell>
        </row>
      </sheetData>
      <sheetData sheetId="11526">
        <row r="9">
          <cell r="A9" t="str">
            <v>A</v>
          </cell>
        </row>
      </sheetData>
      <sheetData sheetId="11527">
        <row r="9">
          <cell r="A9" t="str">
            <v>A</v>
          </cell>
        </row>
      </sheetData>
      <sheetData sheetId="11528">
        <row r="9">
          <cell r="A9" t="str">
            <v>A</v>
          </cell>
        </row>
      </sheetData>
      <sheetData sheetId="11529">
        <row r="9">
          <cell r="A9" t="str">
            <v>A</v>
          </cell>
        </row>
      </sheetData>
      <sheetData sheetId="11530">
        <row r="9">
          <cell r="A9" t="str">
            <v>A</v>
          </cell>
        </row>
      </sheetData>
      <sheetData sheetId="11531">
        <row r="9">
          <cell r="A9" t="str">
            <v>A</v>
          </cell>
        </row>
      </sheetData>
      <sheetData sheetId="11532">
        <row r="9">
          <cell r="A9" t="str">
            <v>A</v>
          </cell>
        </row>
      </sheetData>
      <sheetData sheetId="11533">
        <row r="9">
          <cell r="A9" t="str">
            <v>A</v>
          </cell>
        </row>
      </sheetData>
      <sheetData sheetId="11534">
        <row r="9">
          <cell r="A9" t="str">
            <v>A</v>
          </cell>
        </row>
      </sheetData>
      <sheetData sheetId="11535">
        <row r="9">
          <cell r="A9" t="str">
            <v>A</v>
          </cell>
        </row>
      </sheetData>
      <sheetData sheetId="11536">
        <row r="9">
          <cell r="A9" t="str">
            <v>A</v>
          </cell>
        </row>
      </sheetData>
      <sheetData sheetId="11537">
        <row r="9">
          <cell r="A9" t="str">
            <v>A</v>
          </cell>
        </row>
      </sheetData>
      <sheetData sheetId="11538">
        <row r="9">
          <cell r="A9" t="str">
            <v>A</v>
          </cell>
        </row>
      </sheetData>
      <sheetData sheetId="11539">
        <row r="9">
          <cell r="A9" t="str">
            <v>A</v>
          </cell>
        </row>
      </sheetData>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ow r="9">
          <cell r="A9" t="str">
            <v>A</v>
          </cell>
        </row>
      </sheetData>
      <sheetData sheetId="11546">
        <row r="9">
          <cell r="A9" t="str">
            <v>A</v>
          </cell>
        </row>
      </sheetData>
      <sheetData sheetId="11547">
        <row r="9">
          <cell r="A9" t="str">
            <v>A</v>
          </cell>
        </row>
      </sheetData>
      <sheetData sheetId="11548">
        <row r="9">
          <cell r="A9" t="str">
            <v>A</v>
          </cell>
        </row>
      </sheetData>
      <sheetData sheetId="11549">
        <row r="9">
          <cell r="A9" t="str">
            <v>A</v>
          </cell>
        </row>
      </sheetData>
      <sheetData sheetId="11550">
        <row r="9">
          <cell r="A9" t="str">
            <v>A</v>
          </cell>
        </row>
      </sheetData>
      <sheetData sheetId="11551">
        <row r="9">
          <cell r="A9" t="str">
            <v>A</v>
          </cell>
        </row>
      </sheetData>
      <sheetData sheetId="11552">
        <row r="9">
          <cell r="A9" t="str">
            <v>A</v>
          </cell>
        </row>
      </sheetData>
      <sheetData sheetId="11553"/>
      <sheetData sheetId="11554">
        <row r="9">
          <cell r="A9" t="str">
            <v>A</v>
          </cell>
        </row>
      </sheetData>
      <sheetData sheetId="11555">
        <row r="9">
          <cell r="A9" t="str">
            <v>A</v>
          </cell>
        </row>
      </sheetData>
      <sheetData sheetId="11556">
        <row r="9">
          <cell r="A9" t="str">
            <v>A</v>
          </cell>
        </row>
      </sheetData>
      <sheetData sheetId="11557">
        <row r="9">
          <cell r="A9" t="str">
            <v>A</v>
          </cell>
        </row>
      </sheetData>
      <sheetData sheetId="11558">
        <row r="9">
          <cell r="A9" t="str">
            <v>A</v>
          </cell>
        </row>
      </sheetData>
      <sheetData sheetId="11559">
        <row r="9">
          <cell r="A9" t="str">
            <v>A</v>
          </cell>
        </row>
      </sheetData>
      <sheetData sheetId="11560">
        <row r="9">
          <cell r="A9" t="str">
            <v>A</v>
          </cell>
        </row>
      </sheetData>
      <sheetData sheetId="11561">
        <row r="9">
          <cell r="A9" t="str">
            <v>A</v>
          </cell>
        </row>
      </sheetData>
      <sheetData sheetId="11562">
        <row r="9">
          <cell r="A9" t="str">
            <v>A</v>
          </cell>
        </row>
      </sheetData>
      <sheetData sheetId="11563">
        <row r="9">
          <cell r="A9" t="str">
            <v>A</v>
          </cell>
        </row>
      </sheetData>
      <sheetData sheetId="11564">
        <row r="9">
          <cell r="A9" t="str">
            <v>A</v>
          </cell>
        </row>
      </sheetData>
      <sheetData sheetId="11565"/>
      <sheetData sheetId="11566"/>
      <sheetData sheetId="11567"/>
      <sheetData sheetId="11568"/>
      <sheetData sheetId="11569"/>
      <sheetData sheetId="11570">
        <row r="9">
          <cell r="A9" t="str">
            <v>A</v>
          </cell>
        </row>
      </sheetData>
      <sheetData sheetId="11571">
        <row r="9">
          <cell r="A9" t="str">
            <v>A</v>
          </cell>
        </row>
      </sheetData>
      <sheetData sheetId="11572">
        <row r="9">
          <cell r="A9" t="str">
            <v>A</v>
          </cell>
        </row>
      </sheetData>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efreshError="1"/>
      <sheetData sheetId="11585" refreshError="1"/>
      <sheetData sheetId="11586" refreshError="1"/>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efreshError="1"/>
      <sheetData sheetId="11593">
        <row r="9">
          <cell r="A9" t="str">
            <v>A</v>
          </cell>
        </row>
      </sheetData>
      <sheetData sheetId="11594">
        <row r="9">
          <cell r="A9" t="str">
            <v>A</v>
          </cell>
        </row>
      </sheetData>
      <sheetData sheetId="11595" refreshError="1"/>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ow r="9">
          <cell r="A9" t="str">
            <v>A</v>
          </cell>
        </row>
      </sheetData>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ow r="9">
          <cell r="A9" t="str">
            <v>A</v>
          </cell>
        </row>
      </sheetData>
      <sheetData sheetId="11614" refreshError="1"/>
      <sheetData sheetId="11615">
        <row r="9">
          <cell r="A9" t="str">
            <v>A</v>
          </cell>
        </row>
      </sheetData>
      <sheetData sheetId="11616">
        <row r="9">
          <cell r="A9" t="str">
            <v>A</v>
          </cell>
        </row>
      </sheetData>
      <sheetData sheetId="11617">
        <row r="9">
          <cell r="A9" t="str">
            <v>A</v>
          </cell>
        </row>
      </sheetData>
      <sheetData sheetId="11618" refreshError="1"/>
      <sheetData sheetId="11619">
        <row r="9">
          <cell r="A9" t="str">
            <v>A</v>
          </cell>
        </row>
      </sheetData>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ow r="9">
          <cell r="A9" t="str">
            <v>A</v>
          </cell>
        </row>
      </sheetData>
      <sheetData sheetId="11628">
        <row r="9">
          <cell r="A9" t="str">
            <v>A</v>
          </cell>
        </row>
      </sheetData>
      <sheetData sheetId="11629">
        <row r="9">
          <cell r="A9" t="str">
            <v>A</v>
          </cell>
        </row>
      </sheetData>
      <sheetData sheetId="11630">
        <row r="9">
          <cell r="A9" t="str">
            <v>A</v>
          </cell>
        </row>
      </sheetData>
      <sheetData sheetId="11631">
        <row r="9">
          <cell r="A9" t="str">
            <v>A</v>
          </cell>
        </row>
      </sheetData>
      <sheetData sheetId="11632">
        <row r="9">
          <cell r="A9" t="str">
            <v>A</v>
          </cell>
        </row>
      </sheetData>
      <sheetData sheetId="11633">
        <row r="9">
          <cell r="A9" t="str">
            <v>A</v>
          </cell>
        </row>
      </sheetData>
      <sheetData sheetId="11634">
        <row r="9">
          <cell r="A9" t="str">
            <v>A</v>
          </cell>
        </row>
      </sheetData>
      <sheetData sheetId="11635">
        <row r="9">
          <cell r="A9" t="str">
            <v>A</v>
          </cell>
        </row>
      </sheetData>
      <sheetData sheetId="11636">
        <row r="9">
          <cell r="A9" t="str">
            <v>A</v>
          </cell>
        </row>
      </sheetData>
      <sheetData sheetId="11637">
        <row r="9">
          <cell r="A9" t="str">
            <v>A</v>
          </cell>
        </row>
      </sheetData>
      <sheetData sheetId="11638">
        <row r="9">
          <cell r="A9" t="str">
            <v>A</v>
          </cell>
        </row>
      </sheetData>
      <sheetData sheetId="11639">
        <row r="9">
          <cell r="A9" t="str">
            <v>A</v>
          </cell>
        </row>
      </sheetData>
      <sheetData sheetId="11640">
        <row r="9">
          <cell r="A9" t="str">
            <v>A</v>
          </cell>
        </row>
      </sheetData>
      <sheetData sheetId="11641">
        <row r="9">
          <cell r="A9" t="str">
            <v>A</v>
          </cell>
        </row>
      </sheetData>
      <sheetData sheetId="11642">
        <row r="9">
          <cell r="A9" t="str">
            <v>A</v>
          </cell>
        </row>
      </sheetData>
      <sheetData sheetId="11643">
        <row r="9">
          <cell r="A9" t="str">
            <v>A</v>
          </cell>
        </row>
      </sheetData>
      <sheetData sheetId="11644">
        <row r="9">
          <cell r="A9" t="str">
            <v>A</v>
          </cell>
        </row>
      </sheetData>
      <sheetData sheetId="11645">
        <row r="9">
          <cell r="A9" t="str">
            <v>A</v>
          </cell>
        </row>
      </sheetData>
      <sheetData sheetId="11646">
        <row r="9">
          <cell r="A9" t="str">
            <v>A</v>
          </cell>
        </row>
      </sheetData>
      <sheetData sheetId="11647">
        <row r="9">
          <cell r="A9" t="str">
            <v>A</v>
          </cell>
        </row>
      </sheetData>
      <sheetData sheetId="11648">
        <row r="9">
          <cell r="A9" t="str">
            <v>A</v>
          </cell>
        </row>
      </sheetData>
      <sheetData sheetId="11649">
        <row r="9">
          <cell r="A9" t="str">
            <v>A</v>
          </cell>
        </row>
      </sheetData>
      <sheetData sheetId="11650">
        <row r="9">
          <cell r="A9" t="str">
            <v>A</v>
          </cell>
        </row>
      </sheetData>
      <sheetData sheetId="11651">
        <row r="9">
          <cell r="A9" t="str">
            <v>A</v>
          </cell>
        </row>
      </sheetData>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ow r="9">
          <cell r="A9" t="str">
            <v>A</v>
          </cell>
        </row>
      </sheetData>
      <sheetData sheetId="11657">
        <row r="9">
          <cell r="A9" t="str">
            <v>A</v>
          </cell>
        </row>
      </sheetData>
      <sheetData sheetId="11658">
        <row r="9">
          <cell r="A9" t="str">
            <v>A</v>
          </cell>
        </row>
      </sheetData>
      <sheetData sheetId="11659">
        <row r="9">
          <cell r="A9" t="str">
            <v>A</v>
          </cell>
        </row>
      </sheetData>
      <sheetData sheetId="11660">
        <row r="9">
          <cell r="A9" t="str">
            <v>A</v>
          </cell>
        </row>
      </sheetData>
      <sheetData sheetId="11661">
        <row r="9">
          <cell r="A9" t="str">
            <v>A</v>
          </cell>
        </row>
      </sheetData>
      <sheetData sheetId="11662">
        <row r="9">
          <cell r="A9" t="str">
            <v>A</v>
          </cell>
        </row>
      </sheetData>
      <sheetData sheetId="11663">
        <row r="9">
          <cell r="A9" t="str">
            <v>A</v>
          </cell>
        </row>
      </sheetData>
      <sheetData sheetId="11664">
        <row r="9">
          <cell r="A9" t="str">
            <v>A</v>
          </cell>
        </row>
      </sheetData>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row r="9">
          <cell r="A9" t="str">
            <v>A</v>
          </cell>
        </row>
      </sheetData>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ow r="9">
          <cell r="A9" t="str">
            <v>A</v>
          </cell>
        </row>
      </sheetData>
      <sheetData sheetId="11693">
        <row r="9">
          <cell r="A9" t="str">
            <v>A</v>
          </cell>
        </row>
      </sheetData>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ow r="9">
          <cell r="A9" t="str">
            <v>A</v>
          </cell>
        </row>
      </sheetData>
      <sheetData sheetId="11703">
        <row r="9">
          <cell r="A9" t="str">
            <v>A</v>
          </cell>
        </row>
      </sheetData>
      <sheetData sheetId="11704">
        <row r="9">
          <cell r="A9" t="str">
            <v>A</v>
          </cell>
        </row>
      </sheetData>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ow r="9">
          <cell r="A9" t="str">
            <v>A</v>
          </cell>
        </row>
      </sheetData>
      <sheetData sheetId="11710">
        <row r="9">
          <cell r="A9" t="str">
            <v>A</v>
          </cell>
        </row>
      </sheetData>
      <sheetData sheetId="11711">
        <row r="9">
          <cell r="A9" t="str">
            <v>A</v>
          </cell>
        </row>
      </sheetData>
      <sheetData sheetId="11712">
        <row r="9">
          <cell r="A9" t="str">
            <v>A</v>
          </cell>
        </row>
      </sheetData>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ow r="9">
          <cell r="A9" t="str">
            <v>A</v>
          </cell>
        </row>
      </sheetData>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ow r="9">
          <cell r="A9" t="str">
            <v>A</v>
          </cell>
        </row>
      </sheetData>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ow r="9">
          <cell r="A9" t="str">
            <v>A</v>
          </cell>
        </row>
      </sheetData>
      <sheetData sheetId="11808">
        <row r="9">
          <cell r="A9" t="str">
            <v>A</v>
          </cell>
        </row>
      </sheetData>
      <sheetData sheetId="11809">
        <row r="9">
          <cell r="A9" t="str">
            <v>A</v>
          </cell>
        </row>
      </sheetData>
      <sheetData sheetId="11810">
        <row r="9">
          <cell r="A9" t="str">
            <v>A</v>
          </cell>
        </row>
      </sheetData>
      <sheetData sheetId="11811">
        <row r="9">
          <cell r="A9" t="str">
            <v>A</v>
          </cell>
        </row>
      </sheetData>
      <sheetData sheetId="11812">
        <row r="9">
          <cell r="A9" t="str">
            <v>A</v>
          </cell>
        </row>
      </sheetData>
      <sheetData sheetId="11813">
        <row r="9">
          <cell r="A9" t="str">
            <v>A</v>
          </cell>
        </row>
      </sheetData>
      <sheetData sheetId="11814">
        <row r="9">
          <cell r="A9" t="str">
            <v>A</v>
          </cell>
        </row>
      </sheetData>
      <sheetData sheetId="11815">
        <row r="9">
          <cell r="A9" t="str">
            <v>A</v>
          </cell>
        </row>
      </sheetData>
      <sheetData sheetId="11816">
        <row r="9">
          <cell r="A9" t="str">
            <v>A</v>
          </cell>
        </row>
      </sheetData>
      <sheetData sheetId="11817">
        <row r="9">
          <cell r="A9" t="str">
            <v>A</v>
          </cell>
        </row>
      </sheetData>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ow r="9">
          <cell r="A9" t="str">
            <v>A</v>
          </cell>
        </row>
      </sheetData>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ow r="9">
          <cell r="A9" t="str">
            <v>A</v>
          </cell>
        </row>
      </sheetData>
      <sheetData sheetId="11879">
        <row r="9">
          <cell r="A9" t="str">
            <v>A</v>
          </cell>
        </row>
      </sheetData>
      <sheetData sheetId="11880">
        <row r="9">
          <cell r="A9" t="str">
            <v>A</v>
          </cell>
        </row>
      </sheetData>
      <sheetData sheetId="11881">
        <row r="9">
          <cell r="A9" t="str">
            <v>A</v>
          </cell>
        </row>
      </sheetData>
      <sheetData sheetId="11882">
        <row r="9">
          <cell r="A9" t="str">
            <v>A</v>
          </cell>
        </row>
      </sheetData>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ow r="9">
          <cell r="A9" t="str">
            <v>A</v>
          </cell>
        </row>
      </sheetData>
      <sheetData sheetId="11910">
        <row r="9">
          <cell r="A9" t="str">
            <v>A</v>
          </cell>
        </row>
      </sheetData>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ow r="9">
          <cell r="A9" t="str">
            <v>A</v>
          </cell>
        </row>
      </sheetData>
      <sheetData sheetId="11930">
        <row r="9">
          <cell r="A9" t="str">
            <v>A</v>
          </cell>
        </row>
      </sheetData>
      <sheetData sheetId="11931">
        <row r="9">
          <cell r="A9" t="str">
            <v>A</v>
          </cell>
        </row>
      </sheetData>
      <sheetData sheetId="11932">
        <row r="9">
          <cell r="A9" t="str">
            <v>A</v>
          </cell>
        </row>
      </sheetData>
      <sheetData sheetId="11933">
        <row r="9">
          <cell r="A9" t="str">
            <v>A</v>
          </cell>
        </row>
      </sheetData>
      <sheetData sheetId="11934">
        <row r="9">
          <cell r="A9" t="str">
            <v>A</v>
          </cell>
        </row>
      </sheetData>
      <sheetData sheetId="11935">
        <row r="9">
          <cell r="A9" t="str">
            <v>A</v>
          </cell>
        </row>
      </sheetData>
      <sheetData sheetId="11936">
        <row r="9">
          <cell r="A9" t="str">
            <v>A</v>
          </cell>
        </row>
      </sheetData>
      <sheetData sheetId="11937">
        <row r="9">
          <cell r="A9" t="str">
            <v>A</v>
          </cell>
        </row>
      </sheetData>
      <sheetData sheetId="11938">
        <row r="9">
          <cell r="A9" t="str">
            <v>A</v>
          </cell>
        </row>
      </sheetData>
      <sheetData sheetId="11939">
        <row r="9">
          <cell r="A9" t="str">
            <v>A</v>
          </cell>
        </row>
      </sheetData>
      <sheetData sheetId="11940">
        <row r="9">
          <cell r="A9" t="str">
            <v>A</v>
          </cell>
        </row>
      </sheetData>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ow r="9">
          <cell r="A9" t="str">
            <v>A</v>
          </cell>
        </row>
      </sheetData>
      <sheetData sheetId="11946">
        <row r="9">
          <cell r="A9" t="str">
            <v>A</v>
          </cell>
        </row>
      </sheetData>
      <sheetData sheetId="11947">
        <row r="9">
          <cell r="A9" t="str">
            <v>A</v>
          </cell>
        </row>
      </sheetData>
      <sheetData sheetId="11948">
        <row r="9">
          <cell r="A9" t="str">
            <v>A</v>
          </cell>
        </row>
      </sheetData>
      <sheetData sheetId="11949">
        <row r="9">
          <cell r="A9" t="str">
            <v>A</v>
          </cell>
        </row>
      </sheetData>
      <sheetData sheetId="11950">
        <row r="9">
          <cell r="A9" t="str">
            <v>A</v>
          </cell>
        </row>
      </sheetData>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sheetData sheetId="12518"/>
      <sheetData sheetId="12519"/>
      <sheetData sheetId="12520"/>
      <sheetData sheetId="12521"/>
      <sheetData sheetId="12522"/>
      <sheetData sheetId="12523"/>
      <sheetData sheetId="12524" refreshError="1"/>
      <sheetData sheetId="12525" refreshError="1"/>
      <sheetData sheetId="12526">
        <row r="9">
          <cell r="A9" t="str">
            <v>A</v>
          </cell>
        </row>
      </sheetData>
      <sheetData sheetId="12527">
        <row r="9">
          <cell r="A9" t="str">
            <v>A</v>
          </cell>
        </row>
      </sheetData>
      <sheetData sheetId="12528">
        <row r="9">
          <cell r="A9" t="str">
            <v>A</v>
          </cell>
        </row>
      </sheetData>
      <sheetData sheetId="12529" refreshError="1"/>
      <sheetData sheetId="12530">
        <row r="9">
          <cell r="A9" t="str">
            <v>A</v>
          </cell>
        </row>
      </sheetData>
      <sheetData sheetId="12531">
        <row r="9">
          <cell r="A9" t="str">
            <v>A</v>
          </cell>
        </row>
      </sheetData>
      <sheetData sheetId="12532">
        <row r="9">
          <cell r="A9" t="str">
            <v>A</v>
          </cell>
        </row>
      </sheetData>
      <sheetData sheetId="12533" refreshError="1"/>
      <sheetData sheetId="12534" refreshError="1"/>
      <sheetData sheetId="12535" refreshError="1"/>
      <sheetData sheetId="12536" refreshError="1"/>
      <sheetData sheetId="12537" refreshError="1"/>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efreshError="1"/>
      <sheetData sheetId="12555">
        <row r="9">
          <cell r="A9" t="str">
            <v>A</v>
          </cell>
        </row>
      </sheetData>
      <sheetData sheetId="12556">
        <row r="9">
          <cell r="A9" t="str">
            <v>A</v>
          </cell>
        </row>
      </sheetData>
      <sheetData sheetId="12557"/>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efreshError="1"/>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efreshError="1"/>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efreshError="1"/>
      <sheetData sheetId="12648" refreshError="1"/>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efreshError="1"/>
      <sheetData sheetId="12654" refreshError="1"/>
      <sheetData sheetId="12655" refreshError="1"/>
      <sheetData sheetId="12656" refreshError="1"/>
      <sheetData sheetId="12657">
        <row r="9">
          <cell r="A9" t="str">
            <v>A</v>
          </cell>
        </row>
      </sheetData>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efreshError="1"/>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ow r="9">
          <cell r="A9" t="str">
            <v>A</v>
          </cell>
        </row>
      </sheetData>
      <sheetData sheetId="12906">
        <row r="9">
          <cell r="A9" t="str">
            <v>A</v>
          </cell>
        </row>
      </sheetData>
      <sheetData sheetId="12907">
        <row r="9">
          <cell r="A9" t="str">
            <v>A</v>
          </cell>
        </row>
      </sheetData>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ow r="9">
          <cell r="A9" t="str">
            <v>A</v>
          </cell>
        </row>
      </sheetData>
      <sheetData sheetId="12981" refreshError="1"/>
      <sheetData sheetId="12982" refreshError="1"/>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ow r="9">
          <cell r="A9" t="str">
            <v>A</v>
          </cell>
        </row>
      </sheetData>
      <sheetData sheetId="13004">
        <row r="9">
          <cell r="A9" t="str">
            <v>A</v>
          </cell>
        </row>
      </sheetData>
      <sheetData sheetId="13005">
        <row r="9">
          <cell r="A9" t="str">
            <v>A</v>
          </cell>
        </row>
      </sheetData>
      <sheetData sheetId="13006">
        <row r="9">
          <cell r="A9" t="str">
            <v>A</v>
          </cell>
        </row>
      </sheetData>
      <sheetData sheetId="13007">
        <row r="9">
          <cell r="A9" t="str">
            <v>A</v>
          </cell>
        </row>
      </sheetData>
      <sheetData sheetId="13008" refreshError="1"/>
      <sheetData sheetId="13009" refreshError="1"/>
      <sheetData sheetId="13010" refreshError="1"/>
      <sheetData sheetId="13011" refreshError="1"/>
      <sheetData sheetId="13012" refreshError="1"/>
      <sheetData sheetId="13013">
        <row r="9">
          <cell r="A9" t="str">
            <v>A</v>
          </cell>
        </row>
      </sheetData>
      <sheetData sheetId="13014" refreshError="1"/>
      <sheetData sheetId="13015" refreshError="1"/>
      <sheetData sheetId="13016" refreshError="1"/>
      <sheetData sheetId="13017">
        <row r="9">
          <cell r="A9" t="str">
            <v>A</v>
          </cell>
        </row>
      </sheetData>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ow r="9">
          <cell r="A9" t="str">
            <v>A</v>
          </cell>
        </row>
      </sheetData>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ow r="9">
          <cell r="A9" t="str">
            <v>A</v>
          </cell>
        </row>
      </sheetData>
      <sheetData sheetId="13057">
        <row r="9">
          <cell r="A9" t="str">
            <v>A</v>
          </cell>
        </row>
      </sheetData>
      <sheetData sheetId="13058">
        <row r="9">
          <cell r="A9" t="str">
            <v>A</v>
          </cell>
        </row>
      </sheetData>
      <sheetData sheetId="13059">
        <row r="9">
          <cell r="A9" t="str">
            <v>A</v>
          </cell>
        </row>
      </sheetData>
      <sheetData sheetId="13060">
        <row r="9">
          <cell r="A9" t="str">
            <v>A</v>
          </cell>
        </row>
      </sheetData>
      <sheetData sheetId="13061">
        <row r="9">
          <cell r="A9" t="str">
            <v>A</v>
          </cell>
        </row>
      </sheetData>
      <sheetData sheetId="13062">
        <row r="9">
          <cell r="A9" t="str">
            <v>A</v>
          </cell>
        </row>
      </sheetData>
      <sheetData sheetId="13063">
        <row r="9">
          <cell r="A9" t="str">
            <v>A</v>
          </cell>
        </row>
      </sheetData>
      <sheetData sheetId="13064">
        <row r="9">
          <cell r="A9" t="str">
            <v>A</v>
          </cell>
        </row>
      </sheetData>
      <sheetData sheetId="13065">
        <row r="9">
          <cell r="A9" t="str">
            <v>A</v>
          </cell>
        </row>
      </sheetData>
      <sheetData sheetId="13066">
        <row r="9">
          <cell r="A9" t="str">
            <v>A</v>
          </cell>
        </row>
      </sheetData>
      <sheetData sheetId="13067" refreshError="1"/>
      <sheetData sheetId="13068" refreshError="1"/>
      <sheetData sheetId="13069" refreshError="1"/>
      <sheetData sheetId="13070" refreshError="1"/>
      <sheetData sheetId="13071" refreshError="1"/>
      <sheetData sheetId="13072">
        <row r="9">
          <cell r="A9" t="str">
            <v>A</v>
          </cell>
        </row>
      </sheetData>
      <sheetData sheetId="13073">
        <row r="9">
          <cell r="A9" t="str">
            <v>A</v>
          </cell>
        </row>
      </sheetData>
      <sheetData sheetId="13074">
        <row r="9">
          <cell r="A9" t="str">
            <v>A</v>
          </cell>
        </row>
      </sheetData>
      <sheetData sheetId="13075">
        <row r="9">
          <cell r="A9" t="str">
            <v>A</v>
          </cell>
        </row>
      </sheetData>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ow r="9">
          <cell r="A9" t="str">
            <v>A</v>
          </cell>
        </row>
      </sheetData>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ow r="9">
          <cell r="A9" t="str">
            <v>A</v>
          </cell>
        </row>
      </sheetData>
      <sheetData sheetId="13173" refreshError="1"/>
      <sheetData sheetId="13174">
        <row r="9">
          <cell r="A9" t="str">
            <v>A</v>
          </cell>
        </row>
      </sheetData>
      <sheetData sheetId="13175">
        <row r="9">
          <cell r="A9" t="str">
            <v>A</v>
          </cell>
        </row>
      </sheetData>
      <sheetData sheetId="13176">
        <row r="9">
          <cell r="A9" t="str">
            <v>A</v>
          </cell>
        </row>
      </sheetData>
      <sheetData sheetId="13177">
        <row r="9">
          <cell r="A9" t="str">
            <v>A</v>
          </cell>
        </row>
      </sheetData>
      <sheetData sheetId="13178">
        <row r="9">
          <cell r="A9" t="str">
            <v>A</v>
          </cell>
        </row>
      </sheetData>
      <sheetData sheetId="13179">
        <row r="9">
          <cell r="A9" t="str">
            <v>A</v>
          </cell>
        </row>
      </sheetData>
      <sheetData sheetId="13180">
        <row r="9">
          <cell r="A9" t="str">
            <v>A</v>
          </cell>
        </row>
      </sheetData>
      <sheetData sheetId="13181">
        <row r="9">
          <cell r="A9" t="str">
            <v>A</v>
          </cell>
        </row>
      </sheetData>
      <sheetData sheetId="13182">
        <row r="9">
          <cell r="A9" t="str">
            <v>A</v>
          </cell>
        </row>
      </sheetData>
      <sheetData sheetId="13183">
        <row r="9">
          <cell r="A9" t="str">
            <v>A</v>
          </cell>
        </row>
      </sheetData>
      <sheetData sheetId="13184" refreshError="1"/>
      <sheetData sheetId="13185">
        <row r="9">
          <cell r="A9" t="str">
            <v>A</v>
          </cell>
        </row>
      </sheetData>
      <sheetData sheetId="13186">
        <row r="9">
          <cell r="A9" t="str">
            <v>A</v>
          </cell>
        </row>
      </sheetData>
      <sheetData sheetId="13187">
        <row r="9">
          <cell r="A9" t="str">
            <v>A</v>
          </cell>
        </row>
      </sheetData>
      <sheetData sheetId="13188" refreshError="1"/>
      <sheetData sheetId="13189">
        <row r="9">
          <cell r="A9" t="str">
            <v>A</v>
          </cell>
        </row>
      </sheetData>
      <sheetData sheetId="13190">
        <row r="9">
          <cell r="A9" t="str">
            <v>A</v>
          </cell>
        </row>
      </sheetData>
      <sheetData sheetId="13191">
        <row r="9">
          <cell r="A9" t="str">
            <v>A</v>
          </cell>
        </row>
      </sheetData>
      <sheetData sheetId="13192">
        <row r="9">
          <cell r="A9" t="str">
            <v>A</v>
          </cell>
        </row>
      </sheetData>
      <sheetData sheetId="13193">
        <row r="9">
          <cell r="A9" t="str">
            <v>A</v>
          </cell>
        </row>
      </sheetData>
      <sheetData sheetId="13194">
        <row r="9">
          <cell r="A9" t="str">
            <v>A</v>
          </cell>
        </row>
      </sheetData>
      <sheetData sheetId="13195">
        <row r="9">
          <cell r="A9" t="str">
            <v>A</v>
          </cell>
        </row>
      </sheetData>
      <sheetData sheetId="13196">
        <row r="9">
          <cell r="A9" t="str">
            <v>A</v>
          </cell>
        </row>
      </sheetData>
      <sheetData sheetId="13197">
        <row r="9">
          <cell r="A9" t="str">
            <v>A</v>
          </cell>
        </row>
      </sheetData>
      <sheetData sheetId="13198">
        <row r="9">
          <cell r="A9" t="str">
            <v>A</v>
          </cell>
        </row>
      </sheetData>
      <sheetData sheetId="13199">
        <row r="9">
          <cell r="A9" t="str">
            <v>A</v>
          </cell>
        </row>
      </sheetData>
      <sheetData sheetId="13200" refreshError="1"/>
      <sheetData sheetId="13201" refreshError="1"/>
      <sheetData sheetId="13202" refreshError="1"/>
      <sheetData sheetId="13203" refreshError="1"/>
      <sheetData sheetId="13204" refreshError="1"/>
      <sheetData sheetId="13205" refreshError="1"/>
      <sheetData sheetId="13206">
        <row r="9">
          <cell r="A9" t="str">
            <v>A</v>
          </cell>
        </row>
      </sheetData>
      <sheetData sheetId="13207">
        <row r="9">
          <cell r="A9" t="str">
            <v>A</v>
          </cell>
        </row>
      </sheetData>
      <sheetData sheetId="13208">
        <row r="9">
          <cell r="A9" t="str">
            <v>A</v>
          </cell>
        </row>
      </sheetData>
      <sheetData sheetId="13209">
        <row r="9">
          <cell r="A9" t="str">
            <v>A</v>
          </cell>
        </row>
      </sheetData>
      <sheetData sheetId="13210" refreshError="1"/>
      <sheetData sheetId="13211" refreshError="1"/>
      <sheetData sheetId="13212">
        <row r="9">
          <cell r="A9" t="str">
            <v>A</v>
          </cell>
        </row>
      </sheetData>
      <sheetData sheetId="13213">
        <row r="9">
          <cell r="A9" t="str">
            <v>A</v>
          </cell>
        </row>
      </sheetData>
      <sheetData sheetId="13214">
        <row r="9">
          <cell r="A9" t="str">
            <v>A</v>
          </cell>
        </row>
      </sheetData>
      <sheetData sheetId="13215" refreshError="1"/>
      <sheetData sheetId="13216" refreshError="1"/>
      <sheetData sheetId="13217" refreshError="1"/>
      <sheetData sheetId="13218" refreshError="1"/>
      <sheetData sheetId="13219">
        <row r="9">
          <cell r="A9" t="str">
            <v>A</v>
          </cell>
        </row>
      </sheetData>
      <sheetData sheetId="13220">
        <row r="9">
          <cell r="A9" t="str">
            <v>A</v>
          </cell>
        </row>
      </sheetData>
      <sheetData sheetId="13221">
        <row r="9">
          <cell r="A9" t="str">
            <v>A</v>
          </cell>
        </row>
      </sheetData>
      <sheetData sheetId="13222">
        <row r="9">
          <cell r="A9" t="str">
            <v>A</v>
          </cell>
        </row>
      </sheetData>
      <sheetData sheetId="13223">
        <row r="9">
          <cell r="A9" t="str">
            <v>A</v>
          </cell>
        </row>
      </sheetData>
      <sheetData sheetId="13224">
        <row r="9">
          <cell r="A9" t="str">
            <v>A</v>
          </cell>
        </row>
      </sheetData>
      <sheetData sheetId="13225">
        <row r="9">
          <cell r="A9" t="str">
            <v>A</v>
          </cell>
        </row>
      </sheetData>
      <sheetData sheetId="13226" refreshError="1"/>
      <sheetData sheetId="13227">
        <row r="9">
          <cell r="A9" t="str">
            <v>A</v>
          </cell>
        </row>
      </sheetData>
      <sheetData sheetId="13228">
        <row r="9">
          <cell r="A9" t="str">
            <v>A</v>
          </cell>
        </row>
      </sheetData>
      <sheetData sheetId="13229">
        <row r="9">
          <cell r="A9" t="str">
            <v>A</v>
          </cell>
        </row>
      </sheetData>
      <sheetData sheetId="13230">
        <row r="9">
          <cell r="A9" t="str">
            <v>A</v>
          </cell>
        </row>
      </sheetData>
      <sheetData sheetId="13231">
        <row r="9">
          <cell r="A9" t="str">
            <v>A</v>
          </cell>
        </row>
      </sheetData>
      <sheetData sheetId="13232">
        <row r="9">
          <cell r="A9" t="str">
            <v>A</v>
          </cell>
        </row>
      </sheetData>
      <sheetData sheetId="13233">
        <row r="9">
          <cell r="A9" t="str">
            <v>A</v>
          </cell>
        </row>
      </sheetData>
      <sheetData sheetId="13234">
        <row r="9">
          <cell r="A9" t="str">
            <v>A</v>
          </cell>
        </row>
      </sheetData>
      <sheetData sheetId="13235">
        <row r="9">
          <cell r="A9" t="str">
            <v>A</v>
          </cell>
        </row>
      </sheetData>
      <sheetData sheetId="13236">
        <row r="9">
          <cell r="A9" t="str">
            <v>A</v>
          </cell>
        </row>
      </sheetData>
      <sheetData sheetId="13237">
        <row r="9">
          <cell r="A9" t="str">
            <v>A</v>
          </cell>
        </row>
      </sheetData>
      <sheetData sheetId="13238">
        <row r="9">
          <cell r="A9" t="str">
            <v>A</v>
          </cell>
        </row>
      </sheetData>
      <sheetData sheetId="13239">
        <row r="9">
          <cell r="A9" t="str">
            <v>A</v>
          </cell>
        </row>
      </sheetData>
      <sheetData sheetId="13240">
        <row r="9">
          <cell r="A9" t="str">
            <v>A</v>
          </cell>
        </row>
      </sheetData>
      <sheetData sheetId="13241" refreshError="1"/>
      <sheetData sheetId="13242" refreshError="1"/>
      <sheetData sheetId="13243">
        <row r="9">
          <cell r="A9" t="str">
            <v>A</v>
          </cell>
        </row>
      </sheetData>
      <sheetData sheetId="13244">
        <row r="9">
          <cell r="A9" t="str">
            <v>A</v>
          </cell>
        </row>
      </sheetData>
      <sheetData sheetId="13245">
        <row r="9">
          <cell r="A9" t="str">
            <v>A</v>
          </cell>
        </row>
      </sheetData>
      <sheetData sheetId="13246">
        <row r="9">
          <cell r="A9" t="str">
            <v>A</v>
          </cell>
        </row>
      </sheetData>
      <sheetData sheetId="13247">
        <row r="9">
          <cell r="A9" t="str">
            <v>A</v>
          </cell>
        </row>
      </sheetData>
      <sheetData sheetId="13248">
        <row r="9">
          <cell r="A9" t="str">
            <v>A</v>
          </cell>
        </row>
      </sheetData>
      <sheetData sheetId="13249">
        <row r="9">
          <cell r="A9" t="str">
            <v>A</v>
          </cell>
        </row>
      </sheetData>
      <sheetData sheetId="13250">
        <row r="9">
          <cell r="A9" t="str">
            <v>A</v>
          </cell>
        </row>
      </sheetData>
      <sheetData sheetId="13251">
        <row r="9">
          <cell r="A9" t="str">
            <v>A</v>
          </cell>
        </row>
      </sheetData>
      <sheetData sheetId="13252">
        <row r="9">
          <cell r="A9" t="str">
            <v>A</v>
          </cell>
        </row>
      </sheetData>
      <sheetData sheetId="13253">
        <row r="9">
          <cell r="A9" t="str">
            <v>A</v>
          </cell>
        </row>
      </sheetData>
      <sheetData sheetId="13254">
        <row r="9">
          <cell r="A9" t="str">
            <v>A</v>
          </cell>
        </row>
      </sheetData>
      <sheetData sheetId="13255" refreshError="1"/>
      <sheetData sheetId="13256">
        <row r="9">
          <cell r="A9" t="str">
            <v>A</v>
          </cell>
        </row>
      </sheetData>
      <sheetData sheetId="13257">
        <row r="9">
          <cell r="A9" t="str">
            <v>A</v>
          </cell>
        </row>
      </sheetData>
      <sheetData sheetId="13258">
        <row r="9">
          <cell r="A9" t="str">
            <v>A</v>
          </cell>
        </row>
      </sheetData>
      <sheetData sheetId="13259">
        <row r="9">
          <cell r="A9" t="str">
            <v>A</v>
          </cell>
        </row>
      </sheetData>
      <sheetData sheetId="13260">
        <row r="9">
          <cell r="A9" t="str">
            <v>A</v>
          </cell>
        </row>
      </sheetData>
      <sheetData sheetId="13261">
        <row r="9">
          <cell r="A9" t="str">
            <v>A</v>
          </cell>
        </row>
      </sheetData>
      <sheetData sheetId="13262">
        <row r="9">
          <cell r="A9" t="str">
            <v>A</v>
          </cell>
        </row>
      </sheetData>
      <sheetData sheetId="13263">
        <row r="9">
          <cell r="A9" t="str">
            <v>A</v>
          </cell>
        </row>
      </sheetData>
      <sheetData sheetId="13264">
        <row r="9">
          <cell r="A9" t="str">
            <v>A</v>
          </cell>
        </row>
      </sheetData>
      <sheetData sheetId="13265">
        <row r="9">
          <cell r="A9" t="str">
            <v>A</v>
          </cell>
        </row>
      </sheetData>
      <sheetData sheetId="13266">
        <row r="9">
          <cell r="A9" t="str">
            <v>A</v>
          </cell>
        </row>
      </sheetData>
      <sheetData sheetId="13267">
        <row r="9">
          <cell r="A9" t="str">
            <v>A</v>
          </cell>
        </row>
      </sheetData>
      <sheetData sheetId="13268">
        <row r="9">
          <cell r="A9" t="str">
            <v>A</v>
          </cell>
        </row>
      </sheetData>
      <sheetData sheetId="13269" refreshError="1"/>
      <sheetData sheetId="13270" refreshError="1"/>
      <sheetData sheetId="13271" refreshError="1"/>
      <sheetData sheetId="13272" refreshError="1"/>
      <sheetData sheetId="13273" refreshError="1"/>
      <sheetData sheetId="13274">
        <row r="9">
          <cell r="A9" t="str">
            <v>A</v>
          </cell>
        </row>
      </sheetData>
      <sheetData sheetId="13275">
        <row r="9">
          <cell r="A9" t="str">
            <v>A</v>
          </cell>
        </row>
      </sheetData>
      <sheetData sheetId="13276">
        <row r="9">
          <cell r="A9" t="str">
            <v>A</v>
          </cell>
        </row>
      </sheetData>
      <sheetData sheetId="13277">
        <row r="9">
          <cell r="A9" t="str">
            <v>A</v>
          </cell>
        </row>
      </sheetData>
      <sheetData sheetId="13278">
        <row r="9">
          <cell r="A9" t="str">
            <v>A</v>
          </cell>
        </row>
      </sheetData>
      <sheetData sheetId="13279">
        <row r="9">
          <cell r="A9" t="str">
            <v>A</v>
          </cell>
        </row>
      </sheetData>
      <sheetData sheetId="13280">
        <row r="9">
          <cell r="A9" t="str">
            <v>A</v>
          </cell>
        </row>
      </sheetData>
      <sheetData sheetId="13281">
        <row r="9">
          <cell r="A9" t="str">
            <v>A</v>
          </cell>
        </row>
      </sheetData>
      <sheetData sheetId="13282">
        <row r="9">
          <cell r="A9" t="str">
            <v>A</v>
          </cell>
        </row>
      </sheetData>
      <sheetData sheetId="13283">
        <row r="9">
          <cell r="A9" t="str">
            <v>A</v>
          </cell>
        </row>
      </sheetData>
      <sheetData sheetId="13284">
        <row r="9">
          <cell r="A9" t="str">
            <v>A</v>
          </cell>
        </row>
      </sheetData>
      <sheetData sheetId="13285">
        <row r="9">
          <cell r="A9" t="str">
            <v>A</v>
          </cell>
        </row>
      </sheetData>
      <sheetData sheetId="13286">
        <row r="9">
          <cell r="A9" t="str">
            <v>A</v>
          </cell>
        </row>
      </sheetData>
      <sheetData sheetId="13287">
        <row r="9">
          <cell r="A9" t="str">
            <v>A</v>
          </cell>
        </row>
      </sheetData>
      <sheetData sheetId="13288">
        <row r="9">
          <cell r="A9" t="str">
            <v>A</v>
          </cell>
        </row>
      </sheetData>
      <sheetData sheetId="13289">
        <row r="9">
          <cell r="A9" t="str">
            <v>A</v>
          </cell>
        </row>
      </sheetData>
      <sheetData sheetId="13290">
        <row r="9">
          <cell r="A9" t="str">
            <v>A</v>
          </cell>
        </row>
      </sheetData>
      <sheetData sheetId="13291">
        <row r="9">
          <cell r="A9" t="str">
            <v>A</v>
          </cell>
        </row>
      </sheetData>
      <sheetData sheetId="13292">
        <row r="9">
          <cell r="A9" t="str">
            <v>A</v>
          </cell>
        </row>
      </sheetData>
      <sheetData sheetId="13293">
        <row r="9">
          <cell r="A9" t="str">
            <v>A</v>
          </cell>
        </row>
      </sheetData>
      <sheetData sheetId="13294">
        <row r="9">
          <cell r="A9" t="str">
            <v>A</v>
          </cell>
        </row>
      </sheetData>
      <sheetData sheetId="13295">
        <row r="9">
          <cell r="A9" t="str">
            <v>A</v>
          </cell>
        </row>
      </sheetData>
      <sheetData sheetId="13296">
        <row r="9">
          <cell r="A9" t="str">
            <v>A</v>
          </cell>
        </row>
      </sheetData>
      <sheetData sheetId="13297">
        <row r="9">
          <cell r="A9" t="str">
            <v>A</v>
          </cell>
        </row>
      </sheetData>
      <sheetData sheetId="13298">
        <row r="9">
          <cell r="A9" t="str">
            <v>A</v>
          </cell>
        </row>
      </sheetData>
      <sheetData sheetId="13299">
        <row r="9">
          <cell r="A9" t="str">
            <v>A</v>
          </cell>
        </row>
      </sheetData>
      <sheetData sheetId="13300">
        <row r="9">
          <cell r="A9" t="str">
            <v>A</v>
          </cell>
        </row>
      </sheetData>
      <sheetData sheetId="13301">
        <row r="9">
          <cell r="A9" t="str">
            <v>A</v>
          </cell>
        </row>
      </sheetData>
      <sheetData sheetId="13302">
        <row r="9">
          <cell r="A9" t="str">
            <v>A</v>
          </cell>
        </row>
      </sheetData>
      <sheetData sheetId="13303">
        <row r="9">
          <cell r="A9" t="str">
            <v>A</v>
          </cell>
        </row>
      </sheetData>
      <sheetData sheetId="13304">
        <row r="9">
          <cell r="A9" t="str">
            <v>A</v>
          </cell>
        </row>
      </sheetData>
      <sheetData sheetId="13305">
        <row r="9">
          <cell r="A9" t="str">
            <v>A</v>
          </cell>
        </row>
      </sheetData>
      <sheetData sheetId="13306">
        <row r="9">
          <cell r="A9" t="str">
            <v>A</v>
          </cell>
        </row>
      </sheetData>
      <sheetData sheetId="13307">
        <row r="9">
          <cell r="A9" t="str">
            <v>A</v>
          </cell>
        </row>
      </sheetData>
      <sheetData sheetId="13308">
        <row r="9">
          <cell r="A9" t="str">
            <v>A</v>
          </cell>
        </row>
      </sheetData>
      <sheetData sheetId="13309">
        <row r="9">
          <cell r="A9" t="str">
            <v>A</v>
          </cell>
        </row>
      </sheetData>
      <sheetData sheetId="13310">
        <row r="9">
          <cell r="A9" t="str">
            <v>A</v>
          </cell>
        </row>
      </sheetData>
      <sheetData sheetId="13311">
        <row r="9">
          <cell r="A9" t="str">
            <v>A</v>
          </cell>
        </row>
      </sheetData>
      <sheetData sheetId="13312">
        <row r="9">
          <cell r="A9" t="str">
            <v>A</v>
          </cell>
        </row>
      </sheetData>
      <sheetData sheetId="13313">
        <row r="9">
          <cell r="A9" t="str">
            <v>A</v>
          </cell>
        </row>
      </sheetData>
      <sheetData sheetId="13314">
        <row r="9">
          <cell r="A9" t="str">
            <v>A</v>
          </cell>
        </row>
      </sheetData>
      <sheetData sheetId="13315">
        <row r="9">
          <cell r="A9" t="str">
            <v>A</v>
          </cell>
        </row>
      </sheetData>
      <sheetData sheetId="13316">
        <row r="9">
          <cell r="A9" t="str">
            <v>A</v>
          </cell>
        </row>
      </sheetData>
      <sheetData sheetId="13317">
        <row r="9">
          <cell r="A9" t="str">
            <v>A</v>
          </cell>
        </row>
      </sheetData>
      <sheetData sheetId="13318">
        <row r="9">
          <cell r="A9" t="str">
            <v>A</v>
          </cell>
        </row>
      </sheetData>
      <sheetData sheetId="13319">
        <row r="9">
          <cell r="A9" t="str">
            <v>A</v>
          </cell>
        </row>
      </sheetData>
      <sheetData sheetId="13320">
        <row r="9">
          <cell r="A9" t="str">
            <v>A</v>
          </cell>
        </row>
      </sheetData>
      <sheetData sheetId="13321">
        <row r="9">
          <cell r="A9" t="str">
            <v>A</v>
          </cell>
        </row>
      </sheetData>
      <sheetData sheetId="13322">
        <row r="9">
          <cell r="A9" t="str">
            <v>A</v>
          </cell>
        </row>
      </sheetData>
      <sheetData sheetId="13323">
        <row r="9">
          <cell r="A9" t="str">
            <v>A</v>
          </cell>
        </row>
      </sheetData>
      <sheetData sheetId="13324">
        <row r="9">
          <cell r="A9" t="str">
            <v>A</v>
          </cell>
        </row>
      </sheetData>
      <sheetData sheetId="13325">
        <row r="9">
          <cell r="A9" t="str">
            <v>A</v>
          </cell>
        </row>
      </sheetData>
      <sheetData sheetId="13326">
        <row r="9">
          <cell r="A9" t="str">
            <v>A</v>
          </cell>
        </row>
      </sheetData>
      <sheetData sheetId="13327">
        <row r="9">
          <cell r="A9" t="str">
            <v>A</v>
          </cell>
        </row>
      </sheetData>
      <sheetData sheetId="13328">
        <row r="9">
          <cell r="A9" t="str">
            <v>A</v>
          </cell>
        </row>
      </sheetData>
      <sheetData sheetId="13329">
        <row r="9">
          <cell r="A9" t="str">
            <v>A</v>
          </cell>
        </row>
      </sheetData>
      <sheetData sheetId="13330">
        <row r="9">
          <cell r="A9" t="str">
            <v>A</v>
          </cell>
        </row>
      </sheetData>
      <sheetData sheetId="13331">
        <row r="9">
          <cell r="A9" t="str">
            <v>A</v>
          </cell>
        </row>
      </sheetData>
      <sheetData sheetId="13332">
        <row r="9">
          <cell r="A9" t="str">
            <v>A</v>
          </cell>
        </row>
      </sheetData>
      <sheetData sheetId="13333">
        <row r="9">
          <cell r="A9" t="str">
            <v>A</v>
          </cell>
        </row>
      </sheetData>
      <sheetData sheetId="13334">
        <row r="9">
          <cell r="A9" t="str">
            <v>A</v>
          </cell>
        </row>
      </sheetData>
      <sheetData sheetId="13335">
        <row r="9">
          <cell r="A9" t="str">
            <v>A</v>
          </cell>
        </row>
      </sheetData>
      <sheetData sheetId="13336">
        <row r="9">
          <cell r="A9" t="str">
            <v>A</v>
          </cell>
        </row>
      </sheetData>
      <sheetData sheetId="13337">
        <row r="9">
          <cell r="A9" t="str">
            <v>A</v>
          </cell>
        </row>
      </sheetData>
      <sheetData sheetId="13338">
        <row r="9">
          <cell r="A9" t="str">
            <v>A</v>
          </cell>
        </row>
      </sheetData>
      <sheetData sheetId="13339">
        <row r="9">
          <cell r="A9" t="str">
            <v>A</v>
          </cell>
        </row>
      </sheetData>
      <sheetData sheetId="13340">
        <row r="9">
          <cell r="A9" t="str">
            <v>A</v>
          </cell>
        </row>
      </sheetData>
      <sheetData sheetId="13341">
        <row r="9">
          <cell r="A9" t="str">
            <v>A</v>
          </cell>
        </row>
      </sheetData>
      <sheetData sheetId="13342">
        <row r="9">
          <cell r="A9" t="str">
            <v>A</v>
          </cell>
        </row>
      </sheetData>
      <sheetData sheetId="13343">
        <row r="9">
          <cell r="A9" t="str">
            <v>A</v>
          </cell>
        </row>
      </sheetData>
      <sheetData sheetId="13344">
        <row r="9">
          <cell r="A9" t="str">
            <v>A</v>
          </cell>
        </row>
      </sheetData>
      <sheetData sheetId="13345">
        <row r="9">
          <cell r="A9" t="str">
            <v>A</v>
          </cell>
        </row>
      </sheetData>
      <sheetData sheetId="13346">
        <row r="9">
          <cell r="A9" t="str">
            <v>A</v>
          </cell>
        </row>
      </sheetData>
      <sheetData sheetId="13347">
        <row r="9">
          <cell r="A9" t="str">
            <v>A</v>
          </cell>
        </row>
      </sheetData>
      <sheetData sheetId="13348">
        <row r="9">
          <cell r="A9" t="str">
            <v>A</v>
          </cell>
        </row>
      </sheetData>
      <sheetData sheetId="13349" refreshError="1"/>
      <sheetData sheetId="13350">
        <row r="9">
          <cell r="A9" t="str">
            <v>A</v>
          </cell>
        </row>
      </sheetData>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ow r="9">
          <cell r="A9" t="str">
            <v>A</v>
          </cell>
        </row>
      </sheetData>
      <sheetData sheetId="13360">
        <row r="9">
          <cell r="A9" t="str">
            <v>A</v>
          </cell>
        </row>
      </sheetData>
      <sheetData sheetId="13361">
        <row r="9">
          <cell r="A9" t="str">
            <v>A</v>
          </cell>
        </row>
      </sheetData>
      <sheetData sheetId="13362">
        <row r="9">
          <cell r="A9" t="str">
            <v>A</v>
          </cell>
        </row>
      </sheetData>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sheetData sheetId="13384">
        <row r="9">
          <cell r="A9" t="str">
            <v>A</v>
          </cell>
        </row>
      </sheetData>
      <sheetData sheetId="13385"/>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ow r="9">
          <cell r="A9" t="str">
            <v>A</v>
          </cell>
        </row>
      </sheetData>
      <sheetData sheetId="13397">
        <row r="9">
          <cell r="A9" t="str">
            <v>A</v>
          </cell>
        </row>
      </sheetData>
      <sheetData sheetId="13398">
        <row r="9">
          <cell r="A9" t="str">
            <v>A</v>
          </cell>
        </row>
      </sheetData>
      <sheetData sheetId="13399">
        <row r="9">
          <cell r="A9" t="str">
            <v>A</v>
          </cell>
        </row>
      </sheetData>
      <sheetData sheetId="13400">
        <row r="9">
          <cell r="A9" t="str">
            <v>A</v>
          </cell>
        </row>
      </sheetData>
      <sheetData sheetId="13401">
        <row r="9">
          <cell r="A9" t="str">
            <v>A</v>
          </cell>
        </row>
      </sheetData>
      <sheetData sheetId="13402">
        <row r="9">
          <cell r="A9" t="str">
            <v>A</v>
          </cell>
        </row>
      </sheetData>
      <sheetData sheetId="13403">
        <row r="9">
          <cell r="A9" t="str">
            <v>A</v>
          </cell>
        </row>
      </sheetData>
      <sheetData sheetId="13404">
        <row r="9">
          <cell r="A9" t="str">
            <v>A</v>
          </cell>
        </row>
      </sheetData>
      <sheetData sheetId="13405">
        <row r="9">
          <cell r="A9" t="str">
            <v>A</v>
          </cell>
        </row>
      </sheetData>
      <sheetData sheetId="13406">
        <row r="9">
          <cell r="A9" t="str">
            <v>A</v>
          </cell>
        </row>
      </sheetData>
      <sheetData sheetId="13407">
        <row r="9">
          <cell r="A9" t="str">
            <v>A</v>
          </cell>
        </row>
      </sheetData>
      <sheetData sheetId="13408">
        <row r="9">
          <cell r="A9" t="str">
            <v>A</v>
          </cell>
        </row>
      </sheetData>
      <sheetData sheetId="13409">
        <row r="9">
          <cell r="A9" t="str">
            <v>A</v>
          </cell>
        </row>
      </sheetData>
      <sheetData sheetId="13410">
        <row r="9">
          <cell r="A9" t="str">
            <v>A</v>
          </cell>
        </row>
      </sheetData>
      <sheetData sheetId="13411">
        <row r="9">
          <cell r="A9" t="str">
            <v>A</v>
          </cell>
        </row>
      </sheetData>
      <sheetData sheetId="13412">
        <row r="9">
          <cell r="A9" t="str">
            <v>A</v>
          </cell>
        </row>
      </sheetData>
      <sheetData sheetId="13413">
        <row r="9">
          <cell r="A9" t="str">
            <v>A</v>
          </cell>
        </row>
      </sheetData>
      <sheetData sheetId="13414">
        <row r="9">
          <cell r="A9" t="str">
            <v>A</v>
          </cell>
        </row>
      </sheetData>
      <sheetData sheetId="13415">
        <row r="9">
          <cell r="A9" t="str">
            <v>A</v>
          </cell>
        </row>
      </sheetData>
      <sheetData sheetId="13416">
        <row r="9">
          <cell r="A9" t="str">
            <v>A</v>
          </cell>
        </row>
      </sheetData>
      <sheetData sheetId="13417">
        <row r="9">
          <cell r="A9" t="str">
            <v>A</v>
          </cell>
        </row>
      </sheetData>
      <sheetData sheetId="13418">
        <row r="9">
          <cell r="A9" t="str">
            <v>A</v>
          </cell>
        </row>
      </sheetData>
      <sheetData sheetId="13419">
        <row r="9">
          <cell r="A9" t="str">
            <v>A</v>
          </cell>
        </row>
      </sheetData>
      <sheetData sheetId="13420">
        <row r="9">
          <cell r="A9" t="str">
            <v>A</v>
          </cell>
        </row>
      </sheetData>
      <sheetData sheetId="13421">
        <row r="9">
          <cell r="A9" t="str">
            <v>A</v>
          </cell>
        </row>
      </sheetData>
      <sheetData sheetId="13422" refreshError="1"/>
      <sheetData sheetId="13423">
        <row r="9">
          <cell r="A9" t="str">
            <v>A</v>
          </cell>
        </row>
      </sheetData>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ow r="9">
          <cell r="A9" t="str">
            <v>A</v>
          </cell>
        </row>
      </sheetData>
      <sheetData sheetId="13434">
        <row r="9">
          <cell r="A9" t="str">
            <v>A</v>
          </cell>
        </row>
      </sheetData>
      <sheetData sheetId="13435">
        <row r="9">
          <cell r="A9" t="str">
            <v>A</v>
          </cell>
        </row>
      </sheetData>
      <sheetData sheetId="13436">
        <row r="9">
          <cell r="A9" t="str">
            <v>A</v>
          </cell>
        </row>
      </sheetData>
      <sheetData sheetId="13437">
        <row r="9">
          <cell r="A9" t="str">
            <v>A</v>
          </cell>
        </row>
      </sheetData>
      <sheetData sheetId="13438">
        <row r="9">
          <cell r="A9" t="str">
            <v>A</v>
          </cell>
        </row>
      </sheetData>
      <sheetData sheetId="13439">
        <row r="9">
          <cell r="A9" t="str">
            <v>A</v>
          </cell>
        </row>
      </sheetData>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ow r="9">
          <cell r="A9" t="str">
            <v>A</v>
          </cell>
        </row>
      </sheetData>
      <sheetData sheetId="13785">
        <row r="9">
          <cell r="A9" t="str">
            <v>A</v>
          </cell>
        </row>
      </sheetData>
      <sheetData sheetId="13786">
        <row r="9">
          <cell r="A9" t="str">
            <v>A</v>
          </cell>
        </row>
      </sheetData>
      <sheetData sheetId="13787">
        <row r="9">
          <cell r="A9" t="str">
            <v>A</v>
          </cell>
        </row>
      </sheetData>
      <sheetData sheetId="13788">
        <row r="9">
          <cell r="A9" t="str">
            <v>A</v>
          </cell>
        </row>
      </sheetData>
      <sheetData sheetId="13789">
        <row r="9">
          <cell r="A9" t="str">
            <v>A</v>
          </cell>
        </row>
      </sheetData>
      <sheetData sheetId="13790">
        <row r="9">
          <cell r="A9" t="str">
            <v>A</v>
          </cell>
        </row>
      </sheetData>
      <sheetData sheetId="13791">
        <row r="9">
          <cell r="A9" t="str">
            <v>A</v>
          </cell>
        </row>
      </sheetData>
      <sheetData sheetId="13792">
        <row r="9">
          <cell r="A9" t="str">
            <v>A</v>
          </cell>
        </row>
      </sheetData>
      <sheetData sheetId="13793">
        <row r="9">
          <cell r="A9" t="str">
            <v>A</v>
          </cell>
        </row>
      </sheetData>
      <sheetData sheetId="13794">
        <row r="9">
          <cell r="A9" t="str">
            <v>A</v>
          </cell>
        </row>
      </sheetData>
      <sheetData sheetId="13795">
        <row r="9">
          <cell r="A9" t="str">
            <v>A</v>
          </cell>
        </row>
      </sheetData>
      <sheetData sheetId="13796">
        <row r="9">
          <cell r="A9" t="str">
            <v>A</v>
          </cell>
        </row>
      </sheetData>
      <sheetData sheetId="13797">
        <row r="9">
          <cell r="A9" t="str">
            <v>A</v>
          </cell>
        </row>
      </sheetData>
      <sheetData sheetId="13798">
        <row r="9">
          <cell r="A9" t="str">
            <v>A</v>
          </cell>
        </row>
      </sheetData>
      <sheetData sheetId="13799">
        <row r="9">
          <cell r="A9" t="str">
            <v>A</v>
          </cell>
        </row>
      </sheetData>
      <sheetData sheetId="13800">
        <row r="9">
          <cell r="A9" t="str">
            <v>A</v>
          </cell>
        </row>
      </sheetData>
      <sheetData sheetId="13801">
        <row r="9">
          <cell r="A9" t="str">
            <v>A</v>
          </cell>
        </row>
      </sheetData>
      <sheetData sheetId="13802">
        <row r="9">
          <cell r="A9" t="str">
            <v>A</v>
          </cell>
        </row>
      </sheetData>
      <sheetData sheetId="13803">
        <row r="9">
          <cell r="A9" t="str">
            <v>A</v>
          </cell>
        </row>
      </sheetData>
      <sheetData sheetId="13804">
        <row r="9">
          <cell r="A9" t="str">
            <v>A</v>
          </cell>
        </row>
      </sheetData>
      <sheetData sheetId="13805">
        <row r="9">
          <cell r="A9" t="str">
            <v>A</v>
          </cell>
        </row>
      </sheetData>
      <sheetData sheetId="13806">
        <row r="9">
          <cell r="A9" t="str">
            <v>A</v>
          </cell>
        </row>
      </sheetData>
      <sheetData sheetId="13807">
        <row r="9">
          <cell r="A9" t="str">
            <v>A</v>
          </cell>
        </row>
      </sheetData>
      <sheetData sheetId="13808">
        <row r="9">
          <cell r="A9" t="str">
            <v>A</v>
          </cell>
        </row>
      </sheetData>
      <sheetData sheetId="13809">
        <row r="9">
          <cell r="A9" t="str">
            <v>A</v>
          </cell>
        </row>
      </sheetData>
      <sheetData sheetId="13810">
        <row r="9">
          <cell r="A9" t="str">
            <v>A</v>
          </cell>
        </row>
      </sheetData>
      <sheetData sheetId="13811">
        <row r="9">
          <cell r="A9" t="str">
            <v>A</v>
          </cell>
        </row>
      </sheetData>
      <sheetData sheetId="13812">
        <row r="9">
          <cell r="A9" t="str">
            <v>A</v>
          </cell>
        </row>
      </sheetData>
      <sheetData sheetId="13813">
        <row r="9">
          <cell r="A9" t="str">
            <v>A</v>
          </cell>
        </row>
      </sheetData>
      <sheetData sheetId="13814">
        <row r="9">
          <cell r="A9" t="str">
            <v>A</v>
          </cell>
        </row>
      </sheetData>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ow r="9">
          <cell r="A9" t="str">
            <v>A</v>
          </cell>
        </row>
      </sheetData>
      <sheetData sheetId="13886">
        <row r="9">
          <cell r="A9" t="str">
            <v>A</v>
          </cell>
        </row>
      </sheetData>
      <sheetData sheetId="13887">
        <row r="9">
          <cell r="A9" t="str">
            <v>A</v>
          </cell>
        </row>
      </sheetData>
      <sheetData sheetId="13888">
        <row r="9">
          <cell r="A9" t="str">
            <v>A</v>
          </cell>
        </row>
      </sheetData>
      <sheetData sheetId="13889">
        <row r="9">
          <cell r="A9" t="str">
            <v>A</v>
          </cell>
        </row>
      </sheetData>
      <sheetData sheetId="13890">
        <row r="9">
          <cell r="A9" t="str">
            <v>A</v>
          </cell>
        </row>
      </sheetData>
      <sheetData sheetId="13891">
        <row r="9">
          <cell r="A9" t="str">
            <v>A</v>
          </cell>
        </row>
      </sheetData>
      <sheetData sheetId="13892">
        <row r="9">
          <cell r="A9" t="str">
            <v>A</v>
          </cell>
        </row>
      </sheetData>
      <sheetData sheetId="13893">
        <row r="9">
          <cell r="A9" t="str">
            <v>A</v>
          </cell>
        </row>
      </sheetData>
      <sheetData sheetId="13894">
        <row r="9">
          <cell r="A9" t="str">
            <v>A</v>
          </cell>
        </row>
      </sheetData>
      <sheetData sheetId="13895">
        <row r="9">
          <cell r="A9" t="str">
            <v>A</v>
          </cell>
        </row>
      </sheetData>
      <sheetData sheetId="13896">
        <row r="9">
          <cell r="A9" t="str">
            <v>A</v>
          </cell>
        </row>
      </sheetData>
      <sheetData sheetId="13897">
        <row r="9">
          <cell r="A9" t="str">
            <v>A</v>
          </cell>
        </row>
      </sheetData>
      <sheetData sheetId="13898">
        <row r="9">
          <cell r="A9" t="str">
            <v>A</v>
          </cell>
        </row>
      </sheetData>
      <sheetData sheetId="13899">
        <row r="9">
          <cell r="A9" t="str">
            <v>A</v>
          </cell>
        </row>
      </sheetData>
      <sheetData sheetId="13900">
        <row r="9">
          <cell r="A9" t="str">
            <v>A</v>
          </cell>
        </row>
      </sheetData>
      <sheetData sheetId="13901">
        <row r="9">
          <cell r="A9" t="str">
            <v>A</v>
          </cell>
        </row>
      </sheetData>
      <sheetData sheetId="13902">
        <row r="9">
          <cell r="A9" t="str">
            <v>A</v>
          </cell>
        </row>
      </sheetData>
      <sheetData sheetId="13903">
        <row r="9">
          <cell r="A9" t="str">
            <v>A</v>
          </cell>
        </row>
      </sheetData>
      <sheetData sheetId="13904">
        <row r="9">
          <cell r="A9" t="str">
            <v>A</v>
          </cell>
        </row>
      </sheetData>
      <sheetData sheetId="13905">
        <row r="9">
          <cell r="A9" t="str">
            <v>A</v>
          </cell>
        </row>
      </sheetData>
      <sheetData sheetId="13906">
        <row r="9">
          <cell r="A9" t="str">
            <v>A</v>
          </cell>
        </row>
      </sheetData>
      <sheetData sheetId="13907">
        <row r="9">
          <cell r="A9" t="str">
            <v>A</v>
          </cell>
        </row>
      </sheetData>
      <sheetData sheetId="13908">
        <row r="9">
          <cell r="A9" t="str">
            <v>A</v>
          </cell>
        </row>
      </sheetData>
      <sheetData sheetId="13909">
        <row r="9">
          <cell r="A9" t="str">
            <v>A</v>
          </cell>
        </row>
      </sheetData>
      <sheetData sheetId="13910">
        <row r="9">
          <cell r="A9" t="str">
            <v>A</v>
          </cell>
        </row>
      </sheetData>
      <sheetData sheetId="13911">
        <row r="9">
          <cell r="A9" t="str">
            <v>A</v>
          </cell>
        </row>
      </sheetData>
      <sheetData sheetId="13912">
        <row r="9">
          <cell r="A9" t="str">
            <v>A</v>
          </cell>
        </row>
      </sheetData>
      <sheetData sheetId="13913">
        <row r="9">
          <cell r="A9" t="str">
            <v>A</v>
          </cell>
        </row>
      </sheetData>
      <sheetData sheetId="13914">
        <row r="9">
          <cell r="A9" t="str">
            <v>A</v>
          </cell>
        </row>
      </sheetData>
      <sheetData sheetId="13915">
        <row r="9">
          <cell r="A9" t="str">
            <v>A</v>
          </cell>
        </row>
      </sheetData>
      <sheetData sheetId="13916">
        <row r="9">
          <cell r="A9" t="str">
            <v>A</v>
          </cell>
        </row>
      </sheetData>
      <sheetData sheetId="13917">
        <row r="9">
          <cell r="A9" t="str">
            <v>A</v>
          </cell>
        </row>
      </sheetData>
      <sheetData sheetId="13918">
        <row r="9">
          <cell r="A9" t="str">
            <v>A</v>
          </cell>
        </row>
      </sheetData>
      <sheetData sheetId="13919">
        <row r="9">
          <cell r="A9" t="str">
            <v>A</v>
          </cell>
        </row>
      </sheetData>
      <sheetData sheetId="13920">
        <row r="9">
          <cell r="A9" t="str">
            <v>A</v>
          </cell>
        </row>
      </sheetData>
      <sheetData sheetId="13921">
        <row r="9">
          <cell r="A9" t="str">
            <v>A</v>
          </cell>
        </row>
      </sheetData>
      <sheetData sheetId="13922">
        <row r="9">
          <cell r="A9" t="str">
            <v>A</v>
          </cell>
        </row>
      </sheetData>
      <sheetData sheetId="13923">
        <row r="9">
          <cell r="A9" t="str">
            <v>A</v>
          </cell>
        </row>
      </sheetData>
      <sheetData sheetId="13924">
        <row r="9">
          <cell r="A9" t="str">
            <v>A</v>
          </cell>
        </row>
      </sheetData>
      <sheetData sheetId="13925">
        <row r="9">
          <cell r="A9" t="str">
            <v>A</v>
          </cell>
        </row>
      </sheetData>
      <sheetData sheetId="13926">
        <row r="9">
          <cell r="A9" t="str">
            <v>A</v>
          </cell>
        </row>
      </sheetData>
      <sheetData sheetId="13927">
        <row r="9">
          <cell r="A9" t="str">
            <v>A</v>
          </cell>
        </row>
      </sheetData>
      <sheetData sheetId="13928">
        <row r="9">
          <cell r="A9" t="str">
            <v>A</v>
          </cell>
        </row>
      </sheetData>
      <sheetData sheetId="13929">
        <row r="9">
          <cell r="A9" t="str">
            <v>A</v>
          </cell>
        </row>
      </sheetData>
      <sheetData sheetId="13930">
        <row r="9">
          <cell r="A9" t="str">
            <v>A</v>
          </cell>
        </row>
      </sheetData>
      <sheetData sheetId="13931">
        <row r="9">
          <cell r="A9" t="str">
            <v>A</v>
          </cell>
        </row>
      </sheetData>
      <sheetData sheetId="13932">
        <row r="9">
          <cell r="A9" t="str">
            <v>A</v>
          </cell>
        </row>
      </sheetData>
      <sheetData sheetId="13933">
        <row r="9">
          <cell r="A9" t="str">
            <v>A</v>
          </cell>
        </row>
      </sheetData>
      <sheetData sheetId="13934">
        <row r="9">
          <cell r="A9" t="str">
            <v>A</v>
          </cell>
        </row>
      </sheetData>
      <sheetData sheetId="13935">
        <row r="9">
          <cell r="A9" t="str">
            <v>A</v>
          </cell>
        </row>
      </sheetData>
      <sheetData sheetId="13936">
        <row r="9">
          <cell r="A9" t="str">
            <v>A</v>
          </cell>
        </row>
      </sheetData>
      <sheetData sheetId="13937">
        <row r="9">
          <cell r="A9" t="str">
            <v>A</v>
          </cell>
        </row>
      </sheetData>
      <sheetData sheetId="13938">
        <row r="9">
          <cell r="A9" t="str">
            <v>A</v>
          </cell>
        </row>
      </sheetData>
      <sheetData sheetId="13939">
        <row r="9">
          <cell r="A9" t="str">
            <v>A</v>
          </cell>
        </row>
      </sheetData>
      <sheetData sheetId="13940">
        <row r="9">
          <cell r="A9" t="str">
            <v>A</v>
          </cell>
        </row>
      </sheetData>
      <sheetData sheetId="13941">
        <row r="9">
          <cell r="A9" t="str">
            <v>A</v>
          </cell>
        </row>
      </sheetData>
      <sheetData sheetId="13942">
        <row r="9">
          <cell r="A9" t="str">
            <v>A</v>
          </cell>
        </row>
      </sheetData>
      <sheetData sheetId="13943">
        <row r="9">
          <cell r="A9" t="str">
            <v>A</v>
          </cell>
        </row>
      </sheetData>
      <sheetData sheetId="13944">
        <row r="9">
          <cell r="A9" t="str">
            <v>A</v>
          </cell>
        </row>
      </sheetData>
      <sheetData sheetId="13945">
        <row r="9">
          <cell r="A9" t="str">
            <v>A</v>
          </cell>
        </row>
      </sheetData>
      <sheetData sheetId="13946">
        <row r="9">
          <cell r="A9" t="str">
            <v>A</v>
          </cell>
        </row>
      </sheetData>
      <sheetData sheetId="13947">
        <row r="9">
          <cell r="A9" t="str">
            <v>A</v>
          </cell>
        </row>
      </sheetData>
      <sheetData sheetId="13948">
        <row r="9">
          <cell r="A9" t="str">
            <v>A</v>
          </cell>
        </row>
      </sheetData>
      <sheetData sheetId="13949">
        <row r="9">
          <cell r="A9" t="str">
            <v>A</v>
          </cell>
        </row>
      </sheetData>
      <sheetData sheetId="13950">
        <row r="9">
          <cell r="A9" t="str">
            <v>A</v>
          </cell>
        </row>
      </sheetData>
      <sheetData sheetId="13951">
        <row r="9">
          <cell r="A9" t="str">
            <v>A</v>
          </cell>
        </row>
      </sheetData>
      <sheetData sheetId="13952">
        <row r="9">
          <cell r="A9" t="str">
            <v>A</v>
          </cell>
        </row>
      </sheetData>
      <sheetData sheetId="13953">
        <row r="9">
          <cell r="A9" t="str">
            <v>A</v>
          </cell>
        </row>
      </sheetData>
      <sheetData sheetId="13954">
        <row r="9">
          <cell r="A9" t="str">
            <v>A</v>
          </cell>
        </row>
      </sheetData>
      <sheetData sheetId="13955">
        <row r="9">
          <cell r="A9" t="str">
            <v>A</v>
          </cell>
        </row>
      </sheetData>
      <sheetData sheetId="13956">
        <row r="9">
          <cell r="A9" t="str">
            <v>A</v>
          </cell>
        </row>
      </sheetData>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ow r="9">
          <cell r="A9" t="str">
            <v>A</v>
          </cell>
        </row>
      </sheetData>
      <sheetData sheetId="13963">
        <row r="9">
          <cell r="A9" t="str">
            <v>A</v>
          </cell>
        </row>
      </sheetData>
      <sheetData sheetId="13964">
        <row r="9">
          <cell r="A9" t="str">
            <v>A</v>
          </cell>
        </row>
      </sheetData>
      <sheetData sheetId="13965">
        <row r="9">
          <cell r="A9" t="str">
            <v>A</v>
          </cell>
        </row>
      </sheetData>
      <sheetData sheetId="13966">
        <row r="9">
          <cell r="A9" t="str">
            <v>A</v>
          </cell>
        </row>
      </sheetData>
      <sheetData sheetId="13967">
        <row r="9">
          <cell r="A9" t="str">
            <v>A</v>
          </cell>
        </row>
      </sheetData>
      <sheetData sheetId="13968">
        <row r="9">
          <cell r="A9" t="str">
            <v>A</v>
          </cell>
        </row>
      </sheetData>
      <sheetData sheetId="13969">
        <row r="9">
          <cell r="A9" t="str">
            <v>A</v>
          </cell>
        </row>
      </sheetData>
      <sheetData sheetId="13970">
        <row r="9">
          <cell r="A9" t="str">
            <v>A</v>
          </cell>
        </row>
      </sheetData>
      <sheetData sheetId="13971">
        <row r="9">
          <cell r="A9" t="str">
            <v>A</v>
          </cell>
        </row>
      </sheetData>
      <sheetData sheetId="13972">
        <row r="9">
          <cell r="A9" t="str">
            <v>A</v>
          </cell>
        </row>
      </sheetData>
      <sheetData sheetId="13973">
        <row r="9">
          <cell r="A9" t="str">
            <v>A</v>
          </cell>
        </row>
      </sheetData>
      <sheetData sheetId="13974">
        <row r="9">
          <cell r="A9" t="str">
            <v>A</v>
          </cell>
        </row>
      </sheetData>
      <sheetData sheetId="13975">
        <row r="9">
          <cell r="A9" t="str">
            <v>A</v>
          </cell>
        </row>
      </sheetData>
      <sheetData sheetId="13976">
        <row r="9">
          <cell r="A9" t="str">
            <v>A</v>
          </cell>
        </row>
      </sheetData>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ow r="9">
          <cell r="A9" t="str">
            <v>A</v>
          </cell>
        </row>
      </sheetData>
      <sheetData sheetId="13982">
        <row r="9">
          <cell r="A9" t="str">
            <v>A</v>
          </cell>
        </row>
      </sheetData>
      <sheetData sheetId="13983">
        <row r="9">
          <cell r="A9" t="str">
            <v>A</v>
          </cell>
        </row>
      </sheetData>
      <sheetData sheetId="13984">
        <row r="9">
          <cell r="A9" t="str">
            <v>A</v>
          </cell>
        </row>
      </sheetData>
      <sheetData sheetId="13985">
        <row r="9">
          <cell r="A9" t="str">
            <v>A</v>
          </cell>
        </row>
      </sheetData>
      <sheetData sheetId="13986">
        <row r="9">
          <cell r="A9" t="str">
            <v>A</v>
          </cell>
        </row>
      </sheetData>
      <sheetData sheetId="13987">
        <row r="9">
          <cell r="A9" t="str">
            <v>A</v>
          </cell>
        </row>
      </sheetData>
      <sheetData sheetId="13988">
        <row r="9">
          <cell r="A9" t="str">
            <v>A</v>
          </cell>
        </row>
      </sheetData>
      <sheetData sheetId="13989">
        <row r="9">
          <cell r="A9" t="str">
            <v>A</v>
          </cell>
        </row>
      </sheetData>
      <sheetData sheetId="13990">
        <row r="9">
          <cell r="A9" t="str">
            <v>A</v>
          </cell>
        </row>
      </sheetData>
      <sheetData sheetId="13991">
        <row r="9">
          <cell r="A9" t="str">
            <v>A</v>
          </cell>
        </row>
      </sheetData>
      <sheetData sheetId="13992">
        <row r="9">
          <cell r="A9" t="str">
            <v>A</v>
          </cell>
        </row>
      </sheetData>
      <sheetData sheetId="13993">
        <row r="9">
          <cell r="A9" t="str">
            <v>A</v>
          </cell>
        </row>
      </sheetData>
      <sheetData sheetId="13994">
        <row r="9">
          <cell r="A9" t="str">
            <v>A</v>
          </cell>
        </row>
      </sheetData>
      <sheetData sheetId="13995">
        <row r="9">
          <cell r="A9" t="str">
            <v>A</v>
          </cell>
        </row>
      </sheetData>
      <sheetData sheetId="13996">
        <row r="9">
          <cell r="A9" t="str">
            <v>A</v>
          </cell>
        </row>
      </sheetData>
      <sheetData sheetId="13997">
        <row r="9">
          <cell r="A9" t="str">
            <v>A</v>
          </cell>
        </row>
      </sheetData>
      <sheetData sheetId="13998">
        <row r="9">
          <cell r="A9" t="str">
            <v>A</v>
          </cell>
        </row>
      </sheetData>
      <sheetData sheetId="13999">
        <row r="9">
          <cell r="A9" t="str">
            <v>A</v>
          </cell>
        </row>
      </sheetData>
      <sheetData sheetId="14000">
        <row r="9">
          <cell r="A9" t="str">
            <v>A</v>
          </cell>
        </row>
      </sheetData>
      <sheetData sheetId="14001">
        <row r="9">
          <cell r="A9" t="str">
            <v>A</v>
          </cell>
        </row>
      </sheetData>
      <sheetData sheetId="14002">
        <row r="9">
          <cell r="A9" t="str">
            <v>A</v>
          </cell>
        </row>
      </sheetData>
      <sheetData sheetId="14003">
        <row r="9">
          <cell r="A9" t="str">
            <v>A</v>
          </cell>
        </row>
      </sheetData>
      <sheetData sheetId="14004">
        <row r="9">
          <cell r="A9" t="str">
            <v>A</v>
          </cell>
        </row>
      </sheetData>
      <sheetData sheetId="14005">
        <row r="9">
          <cell r="A9" t="str">
            <v>A</v>
          </cell>
        </row>
      </sheetData>
      <sheetData sheetId="14006">
        <row r="9">
          <cell r="A9" t="str">
            <v>A</v>
          </cell>
        </row>
      </sheetData>
      <sheetData sheetId="14007">
        <row r="9">
          <cell r="A9" t="str">
            <v>A</v>
          </cell>
        </row>
      </sheetData>
      <sheetData sheetId="14008">
        <row r="9">
          <cell r="A9" t="str">
            <v>A</v>
          </cell>
        </row>
      </sheetData>
      <sheetData sheetId="14009">
        <row r="9">
          <cell r="A9" t="str">
            <v>A</v>
          </cell>
        </row>
      </sheetData>
      <sheetData sheetId="14010">
        <row r="9">
          <cell r="A9" t="str">
            <v>A</v>
          </cell>
        </row>
      </sheetData>
      <sheetData sheetId="14011">
        <row r="9">
          <cell r="A9" t="str">
            <v>A</v>
          </cell>
        </row>
      </sheetData>
      <sheetData sheetId="14012">
        <row r="9">
          <cell r="A9" t="str">
            <v>A</v>
          </cell>
        </row>
      </sheetData>
      <sheetData sheetId="14013">
        <row r="9">
          <cell r="A9" t="str">
            <v>A</v>
          </cell>
        </row>
      </sheetData>
      <sheetData sheetId="14014">
        <row r="9">
          <cell r="A9" t="str">
            <v>A</v>
          </cell>
        </row>
      </sheetData>
      <sheetData sheetId="14015">
        <row r="9">
          <cell r="A9" t="str">
            <v>A</v>
          </cell>
        </row>
      </sheetData>
      <sheetData sheetId="14016">
        <row r="9">
          <cell r="A9" t="str">
            <v>A</v>
          </cell>
        </row>
      </sheetData>
      <sheetData sheetId="14017">
        <row r="9">
          <cell r="A9" t="str">
            <v>A</v>
          </cell>
        </row>
      </sheetData>
      <sheetData sheetId="14018">
        <row r="9">
          <cell r="A9" t="str">
            <v>A</v>
          </cell>
        </row>
      </sheetData>
      <sheetData sheetId="14019">
        <row r="9">
          <cell r="A9" t="str">
            <v>A</v>
          </cell>
        </row>
      </sheetData>
      <sheetData sheetId="14020">
        <row r="9">
          <cell r="A9" t="str">
            <v>A</v>
          </cell>
        </row>
      </sheetData>
      <sheetData sheetId="14021">
        <row r="9">
          <cell r="A9" t="str">
            <v>A</v>
          </cell>
        </row>
      </sheetData>
      <sheetData sheetId="14022">
        <row r="9">
          <cell r="A9" t="str">
            <v>A</v>
          </cell>
        </row>
      </sheetData>
      <sheetData sheetId="14023">
        <row r="9">
          <cell r="A9" t="str">
            <v>A</v>
          </cell>
        </row>
      </sheetData>
      <sheetData sheetId="14024">
        <row r="9">
          <cell r="A9" t="str">
            <v>A</v>
          </cell>
        </row>
      </sheetData>
      <sheetData sheetId="14025">
        <row r="9">
          <cell r="A9" t="str">
            <v>A</v>
          </cell>
        </row>
      </sheetData>
      <sheetData sheetId="14026">
        <row r="9">
          <cell r="A9" t="str">
            <v>A</v>
          </cell>
        </row>
      </sheetData>
      <sheetData sheetId="14027">
        <row r="9">
          <cell r="A9" t="str">
            <v>A</v>
          </cell>
        </row>
      </sheetData>
      <sheetData sheetId="14028">
        <row r="9">
          <cell r="A9" t="str">
            <v>A</v>
          </cell>
        </row>
      </sheetData>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ow r="9">
          <cell r="A9" t="str">
            <v>A</v>
          </cell>
        </row>
      </sheetData>
      <sheetData sheetId="14055">
        <row r="9">
          <cell r="A9" t="str">
            <v>A</v>
          </cell>
        </row>
      </sheetData>
      <sheetData sheetId="14056">
        <row r="9">
          <cell r="A9" t="str">
            <v>A</v>
          </cell>
        </row>
      </sheetData>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row r="9">
          <cell r="A9" t="str">
            <v>A</v>
          </cell>
        </row>
      </sheetData>
      <sheetData sheetId="14083">
        <row r="9">
          <cell r="A9" t="str">
            <v>A</v>
          </cell>
        </row>
      </sheetData>
      <sheetData sheetId="14084">
        <row r="9">
          <cell r="A9" t="str">
            <v>A</v>
          </cell>
        </row>
      </sheetData>
      <sheetData sheetId="14085">
        <row r="9">
          <cell r="A9" t="str">
            <v>A</v>
          </cell>
        </row>
      </sheetData>
      <sheetData sheetId="14086" refreshError="1"/>
      <sheetData sheetId="14087" refreshError="1"/>
      <sheetData sheetId="14088" refreshError="1"/>
      <sheetData sheetId="14089" refreshError="1"/>
      <sheetData sheetId="14090" refreshError="1"/>
      <sheetData sheetId="14091" refreshError="1"/>
      <sheetData sheetId="14092">
        <row r="9">
          <cell r="A9" t="str">
            <v>A</v>
          </cell>
        </row>
      </sheetData>
      <sheetData sheetId="14093">
        <row r="9">
          <cell r="A9" t="str">
            <v>A</v>
          </cell>
        </row>
      </sheetData>
      <sheetData sheetId="14094">
        <row r="9">
          <cell r="A9" t="str">
            <v>A</v>
          </cell>
        </row>
      </sheetData>
      <sheetData sheetId="14095">
        <row r="9">
          <cell r="A9" t="str">
            <v>A</v>
          </cell>
        </row>
      </sheetData>
      <sheetData sheetId="14096">
        <row r="9">
          <cell r="A9" t="str">
            <v>A</v>
          </cell>
        </row>
      </sheetData>
      <sheetData sheetId="14097">
        <row r="9">
          <cell r="A9" t="str">
            <v>A</v>
          </cell>
        </row>
      </sheetData>
      <sheetData sheetId="14098">
        <row r="9">
          <cell r="A9" t="str">
            <v>A</v>
          </cell>
        </row>
      </sheetData>
      <sheetData sheetId="14099">
        <row r="9">
          <cell r="A9" t="str">
            <v>A</v>
          </cell>
        </row>
      </sheetData>
      <sheetData sheetId="14100">
        <row r="9">
          <cell r="A9" t="str">
            <v>A</v>
          </cell>
        </row>
      </sheetData>
      <sheetData sheetId="14101">
        <row r="9">
          <cell r="A9" t="str">
            <v>A</v>
          </cell>
        </row>
      </sheetData>
      <sheetData sheetId="14102">
        <row r="9">
          <cell r="A9" t="str">
            <v>A</v>
          </cell>
        </row>
      </sheetData>
      <sheetData sheetId="14103">
        <row r="9">
          <cell r="A9" t="str">
            <v>A</v>
          </cell>
        </row>
      </sheetData>
      <sheetData sheetId="14104">
        <row r="9">
          <cell r="A9" t="str">
            <v>A</v>
          </cell>
        </row>
      </sheetData>
      <sheetData sheetId="14105">
        <row r="9">
          <cell r="A9" t="str">
            <v>A</v>
          </cell>
        </row>
      </sheetData>
      <sheetData sheetId="14106">
        <row r="9">
          <cell r="A9" t="str">
            <v>A</v>
          </cell>
        </row>
      </sheetData>
      <sheetData sheetId="14107">
        <row r="9">
          <cell r="A9" t="str">
            <v>A</v>
          </cell>
        </row>
      </sheetData>
      <sheetData sheetId="14108">
        <row r="9">
          <cell r="A9" t="str">
            <v>A</v>
          </cell>
        </row>
      </sheetData>
      <sheetData sheetId="14109">
        <row r="9">
          <cell r="A9" t="str">
            <v>A</v>
          </cell>
        </row>
      </sheetData>
      <sheetData sheetId="14110">
        <row r="9">
          <cell r="A9" t="str">
            <v>A</v>
          </cell>
        </row>
      </sheetData>
      <sheetData sheetId="14111">
        <row r="9">
          <cell r="A9" t="str">
            <v>A</v>
          </cell>
        </row>
      </sheetData>
      <sheetData sheetId="14112">
        <row r="9">
          <cell r="A9" t="str">
            <v>A</v>
          </cell>
        </row>
      </sheetData>
      <sheetData sheetId="14113">
        <row r="9">
          <cell r="A9" t="str">
            <v>A</v>
          </cell>
        </row>
      </sheetData>
      <sheetData sheetId="14114">
        <row r="9">
          <cell r="A9" t="str">
            <v>A</v>
          </cell>
        </row>
      </sheetData>
      <sheetData sheetId="14115">
        <row r="9">
          <cell r="A9" t="str">
            <v>A</v>
          </cell>
        </row>
      </sheetData>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ow r="9">
          <cell r="A9" t="str">
            <v>A</v>
          </cell>
        </row>
      </sheetData>
      <sheetData sheetId="14130">
        <row r="9">
          <cell r="A9" t="str">
            <v>A</v>
          </cell>
        </row>
      </sheetData>
      <sheetData sheetId="14131">
        <row r="9">
          <cell r="A9" t="str">
            <v>A</v>
          </cell>
        </row>
      </sheetData>
      <sheetData sheetId="14132">
        <row r="9">
          <cell r="A9" t="str">
            <v>A</v>
          </cell>
        </row>
      </sheetData>
      <sheetData sheetId="14133">
        <row r="9">
          <cell r="A9" t="str">
            <v>A</v>
          </cell>
        </row>
      </sheetData>
      <sheetData sheetId="14134" refreshError="1"/>
      <sheetData sheetId="14135" refreshError="1"/>
      <sheetData sheetId="14136">
        <row r="9">
          <cell r="A9" t="str">
            <v>A</v>
          </cell>
        </row>
      </sheetData>
      <sheetData sheetId="14137">
        <row r="9">
          <cell r="A9" t="str">
            <v>A</v>
          </cell>
        </row>
      </sheetData>
      <sheetData sheetId="14138">
        <row r="9">
          <cell r="A9" t="str">
            <v>A</v>
          </cell>
        </row>
      </sheetData>
      <sheetData sheetId="14139">
        <row r="9">
          <cell r="A9" t="str">
            <v>A</v>
          </cell>
        </row>
      </sheetData>
      <sheetData sheetId="14140">
        <row r="9">
          <cell r="A9" t="str">
            <v>A</v>
          </cell>
        </row>
      </sheetData>
      <sheetData sheetId="14141">
        <row r="9">
          <cell r="A9" t="str">
            <v>A</v>
          </cell>
        </row>
      </sheetData>
      <sheetData sheetId="14142">
        <row r="9">
          <cell r="A9" t="str">
            <v>A</v>
          </cell>
        </row>
      </sheetData>
      <sheetData sheetId="14143">
        <row r="9">
          <cell r="A9" t="str">
            <v>A</v>
          </cell>
        </row>
      </sheetData>
      <sheetData sheetId="14144">
        <row r="9">
          <cell r="A9" t="str">
            <v>A</v>
          </cell>
        </row>
      </sheetData>
      <sheetData sheetId="14145">
        <row r="9">
          <cell r="A9" t="str">
            <v>A</v>
          </cell>
        </row>
      </sheetData>
      <sheetData sheetId="14146">
        <row r="9">
          <cell r="A9" t="str">
            <v>A</v>
          </cell>
        </row>
      </sheetData>
      <sheetData sheetId="14147">
        <row r="9">
          <cell r="A9" t="str">
            <v>A</v>
          </cell>
        </row>
      </sheetData>
      <sheetData sheetId="14148">
        <row r="9">
          <cell r="A9" t="str">
            <v>A</v>
          </cell>
        </row>
      </sheetData>
      <sheetData sheetId="14149">
        <row r="9">
          <cell r="A9" t="str">
            <v>A</v>
          </cell>
        </row>
      </sheetData>
      <sheetData sheetId="14150">
        <row r="9">
          <cell r="A9" t="str">
            <v>A</v>
          </cell>
        </row>
      </sheetData>
      <sheetData sheetId="14151">
        <row r="9">
          <cell r="A9" t="str">
            <v>A</v>
          </cell>
        </row>
      </sheetData>
      <sheetData sheetId="14152">
        <row r="9">
          <cell r="A9" t="str">
            <v>A</v>
          </cell>
        </row>
      </sheetData>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row r="9">
          <cell r="A9" t="str">
            <v>A</v>
          </cell>
        </row>
      </sheetData>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ow r="9">
          <cell r="A9" t="str">
            <v>A</v>
          </cell>
        </row>
      </sheetData>
      <sheetData sheetId="14210">
        <row r="9">
          <cell r="A9" t="str">
            <v>A</v>
          </cell>
        </row>
      </sheetData>
      <sheetData sheetId="14211">
        <row r="9">
          <cell r="A9" t="str">
            <v>A</v>
          </cell>
        </row>
      </sheetData>
      <sheetData sheetId="14212">
        <row r="9">
          <cell r="A9" t="str">
            <v>A</v>
          </cell>
        </row>
      </sheetData>
      <sheetData sheetId="14213">
        <row r="9">
          <cell r="A9" t="str">
            <v>A</v>
          </cell>
        </row>
      </sheetData>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ow r="9">
          <cell r="A9" t="str">
            <v>A</v>
          </cell>
        </row>
      </sheetData>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row r="9">
          <cell r="A9" t="str">
            <v>A</v>
          </cell>
        </row>
      </sheetData>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ow r="9">
          <cell r="A9" t="str">
            <v>A</v>
          </cell>
        </row>
      </sheetData>
      <sheetData sheetId="14292">
        <row r="9">
          <cell r="A9" t="str">
            <v>A</v>
          </cell>
        </row>
      </sheetData>
      <sheetData sheetId="14293">
        <row r="9">
          <cell r="A9" t="str">
            <v>A</v>
          </cell>
        </row>
      </sheetData>
      <sheetData sheetId="14294" refreshError="1"/>
      <sheetData sheetId="14295">
        <row r="9">
          <cell r="A9" t="str">
            <v>A</v>
          </cell>
        </row>
      </sheetData>
      <sheetData sheetId="14296">
        <row r="9">
          <cell r="A9" t="str">
            <v>A</v>
          </cell>
        </row>
      </sheetData>
      <sheetData sheetId="14297">
        <row r="9">
          <cell r="A9" t="str">
            <v>A</v>
          </cell>
        </row>
      </sheetData>
      <sheetData sheetId="14298">
        <row r="9">
          <cell r="A9" t="str">
            <v>A</v>
          </cell>
        </row>
      </sheetData>
      <sheetData sheetId="14299">
        <row r="9">
          <cell r="A9" t="str">
            <v>A</v>
          </cell>
        </row>
      </sheetData>
      <sheetData sheetId="14300">
        <row r="9">
          <cell r="A9" t="str">
            <v>A</v>
          </cell>
        </row>
      </sheetData>
      <sheetData sheetId="14301">
        <row r="9">
          <cell r="A9" t="str">
            <v>A</v>
          </cell>
        </row>
      </sheetData>
      <sheetData sheetId="14302">
        <row r="9">
          <cell r="A9" t="str">
            <v>A</v>
          </cell>
        </row>
      </sheetData>
      <sheetData sheetId="14303">
        <row r="9">
          <cell r="A9" t="str">
            <v>A</v>
          </cell>
        </row>
      </sheetData>
      <sheetData sheetId="14304">
        <row r="9">
          <cell r="A9" t="str">
            <v>A</v>
          </cell>
        </row>
      </sheetData>
      <sheetData sheetId="14305">
        <row r="9">
          <cell r="A9" t="str">
            <v>A</v>
          </cell>
        </row>
      </sheetData>
      <sheetData sheetId="14306">
        <row r="9">
          <cell r="A9" t="str">
            <v>A</v>
          </cell>
        </row>
      </sheetData>
      <sheetData sheetId="14307">
        <row r="9">
          <cell r="A9" t="str">
            <v>A</v>
          </cell>
        </row>
      </sheetData>
      <sheetData sheetId="14308">
        <row r="9">
          <cell r="A9" t="str">
            <v>A</v>
          </cell>
        </row>
      </sheetData>
      <sheetData sheetId="14309">
        <row r="9">
          <cell r="A9" t="str">
            <v>A</v>
          </cell>
        </row>
      </sheetData>
      <sheetData sheetId="14310">
        <row r="9">
          <cell r="A9" t="str">
            <v>A</v>
          </cell>
        </row>
      </sheetData>
      <sheetData sheetId="14311">
        <row r="9">
          <cell r="A9" t="str">
            <v>A</v>
          </cell>
        </row>
      </sheetData>
      <sheetData sheetId="14312">
        <row r="9">
          <cell r="A9" t="str">
            <v>A</v>
          </cell>
        </row>
      </sheetData>
      <sheetData sheetId="14313">
        <row r="9">
          <cell r="A9" t="str">
            <v>A</v>
          </cell>
        </row>
      </sheetData>
      <sheetData sheetId="14314">
        <row r="9">
          <cell r="A9" t="str">
            <v>A</v>
          </cell>
        </row>
      </sheetData>
      <sheetData sheetId="14315">
        <row r="9">
          <cell r="A9" t="str">
            <v>A</v>
          </cell>
        </row>
      </sheetData>
      <sheetData sheetId="14316">
        <row r="9">
          <cell r="A9" t="str">
            <v>A</v>
          </cell>
        </row>
      </sheetData>
      <sheetData sheetId="14317">
        <row r="9">
          <cell r="A9" t="str">
            <v>A</v>
          </cell>
        </row>
      </sheetData>
      <sheetData sheetId="14318">
        <row r="9">
          <cell r="A9" t="str">
            <v>A</v>
          </cell>
        </row>
      </sheetData>
      <sheetData sheetId="14319">
        <row r="9">
          <cell r="A9" t="str">
            <v>A</v>
          </cell>
        </row>
      </sheetData>
      <sheetData sheetId="14320">
        <row r="9">
          <cell r="A9" t="str">
            <v>A</v>
          </cell>
        </row>
      </sheetData>
      <sheetData sheetId="14321">
        <row r="9">
          <cell r="A9" t="str">
            <v>A</v>
          </cell>
        </row>
      </sheetData>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ow r="9">
          <cell r="A9" t="str">
            <v>A</v>
          </cell>
        </row>
      </sheetData>
      <sheetData sheetId="14391" refreshError="1"/>
      <sheetData sheetId="14392" refreshError="1"/>
      <sheetData sheetId="14393" refreshError="1"/>
      <sheetData sheetId="14394">
        <row r="9">
          <cell r="A9" t="str">
            <v>A</v>
          </cell>
        </row>
      </sheetData>
      <sheetData sheetId="14395">
        <row r="9">
          <cell r="A9" t="str">
            <v>A</v>
          </cell>
        </row>
      </sheetData>
      <sheetData sheetId="14396">
        <row r="9">
          <cell r="A9" t="str">
            <v>A</v>
          </cell>
        </row>
      </sheetData>
      <sheetData sheetId="14397">
        <row r="9">
          <cell r="A9" t="str">
            <v>A</v>
          </cell>
        </row>
      </sheetData>
      <sheetData sheetId="14398">
        <row r="9">
          <cell r="A9" t="str">
            <v>A</v>
          </cell>
        </row>
      </sheetData>
      <sheetData sheetId="14399">
        <row r="9">
          <cell r="A9" t="str">
            <v>A</v>
          </cell>
        </row>
      </sheetData>
      <sheetData sheetId="14400">
        <row r="9">
          <cell r="A9" t="str">
            <v>A</v>
          </cell>
        </row>
      </sheetData>
      <sheetData sheetId="14401">
        <row r="9">
          <cell r="A9" t="str">
            <v>A</v>
          </cell>
        </row>
      </sheetData>
      <sheetData sheetId="14402">
        <row r="9">
          <cell r="A9" t="str">
            <v>A</v>
          </cell>
        </row>
      </sheetData>
      <sheetData sheetId="14403">
        <row r="9">
          <cell r="A9" t="str">
            <v>A</v>
          </cell>
        </row>
      </sheetData>
      <sheetData sheetId="14404">
        <row r="9">
          <cell r="A9" t="str">
            <v>A</v>
          </cell>
        </row>
      </sheetData>
      <sheetData sheetId="14405">
        <row r="9">
          <cell r="A9" t="str">
            <v>A</v>
          </cell>
        </row>
      </sheetData>
      <sheetData sheetId="14406">
        <row r="9">
          <cell r="A9" t="str">
            <v>A</v>
          </cell>
        </row>
      </sheetData>
      <sheetData sheetId="14407" refreshError="1"/>
      <sheetData sheetId="14408">
        <row r="9">
          <cell r="A9" t="str">
            <v>A</v>
          </cell>
        </row>
      </sheetData>
      <sheetData sheetId="14409">
        <row r="9">
          <cell r="A9" t="str">
            <v>A</v>
          </cell>
        </row>
      </sheetData>
      <sheetData sheetId="14410">
        <row r="9">
          <cell r="A9" t="str">
            <v>A</v>
          </cell>
        </row>
      </sheetData>
      <sheetData sheetId="14411">
        <row r="9">
          <cell r="A9" t="str">
            <v>A</v>
          </cell>
        </row>
      </sheetData>
      <sheetData sheetId="14412">
        <row r="9">
          <cell r="A9" t="str">
            <v>A</v>
          </cell>
        </row>
      </sheetData>
      <sheetData sheetId="14413">
        <row r="9">
          <cell r="A9" t="str">
            <v>A</v>
          </cell>
        </row>
      </sheetData>
      <sheetData sheetId="14414">
        <row r="9">
          <cell r="A9" t="str">
            <v>A</v>
          </cell>
        </row>
      </sheetData>
      <sheetData sheetId="14415">
        <row r="9">
          <cell r="A9" t="str">
            <v>A</v>
          </cell>
        </row>
      </sheetData>
      <sheetData sheetId="14416">
        <row r="9">
          <cell r="A9" t="str">
            <v>A</v>
          </cell>
        </row>
      </sheetData>
      <sheetData sheetId="14417">
        <row r="9">
          <cell r="A9" t="str">
            <v>A</v>
          </cell>
        </row>
      </sheetData>
      <sheetData sheetId="14418">
        <row r="9">
          <cell r="A9" t="str">
            <v>A</v>
          </cell>
        </row>
      </sheetData>
      <sheetData sheetId="14419">
        <row r="9">
          <cell r="A9" t="str">
            <v>A</v>
          </cell>
        </row>
      </sheetData>
      <sheetData sheetId="14420">
        <row r="9">
          <cell r="A9" t="str">
            <v>A</v>
          </cell>
        </row>
      </sheetData>
      <sheetData sheetId="14421" refreshError="1"/>
      <sheetData sheetId="14422">
        <row r="9">
          <cell r="A9" t="str">
            <v>A</v>
          </cell>
        </row>
      </sheetData>
      <sheetData sheetId="14423">
        <row r="9">
          <cell r="A9" t="str">
            <v>A</v>
          </cell>
        </row>
      </sheetData>
      <sheetData sheetId="14424">
        <row r="9">
          <cell r="A9" t="str">
            <v>A</v>
          </cell>
        </row>
      </sheetData>
      <sheetData sheetId="14425">
        <row r="9">
          <cell r="A9" t="str">
            <v>A</v>
          </cell>
        </row>
      </sheetData>
      <sheetData sheetId="14426">
        <row r="9">
          <cell r="A9" t="str">
            <v>A</v>
          </cell>
        </row>
      </sheetData>
      <sheetData sheetId="14427">
        <row r="9">
          <cell r="A9" t="str">
            <v>A</v>
          </cell>
        </row>
      </sheetData>
      <sheetData sheetId="14428">
        <row r="9">
          <cell r="A9" t="str">
            <v>A</v>
          </cell>
        </row>
      </sheetData>
      <sheetData sheetId="14429">
        <row r="9">
          <cell r="A9" t="str">
            <v>A</v>
          </cell>
        </row>
      </sheetData>
      <sheetData sheetId="14430">
        <row r="9">
          <cell r="A9" t="str">
            <v>A</v>
          </cell>
        </row>
      </sheetData>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ow r="9">
          <cell r="A9" t="str">
            <v>A</v>
          </cell>
        </row>
      </sheetData>
      <sheetData sheetId="14444">
        <row r="9">
          <cell r="A9" t="str">
            <v>A</v>
          </cell>
        </row>
      </sheetData>
      <sheetData sheetId="14445">
        <row r="9">
          <cell r="A9" t="str">
            <v>A</v>
          </cell>
        </row>
      </sheetData>
      <sheetData sheetId="14446">
        <row r="9">
          <cell r="A9" t="str">
            <v>A</v>
          </cell>
        </row>
      </sheetData>
      <sheetData sheetId="14447">
        <row r="9">
          <cell r="A9" t="str">
            <v>A</v>
          </cell>
        </row>
      </sheetData>
      <sheetData sheetId="14448">
        <row r="9">
          <cell r="A9" t="str">
            <v>A</v>
          </cell>
        </row>
      </sheetData>
      <sheetData sheetId="14449">
        <row r="9">
          <cell r="A9" t="str">
            <v>A</v>
          </cell>
        </row>
      </sheetData>
      <sheetData sheetId="14450">
        <row r="9">
          <cell r="A9" t="str">
            <v>A</v>
          </cell>
        </row>
      </sheetData>
      <sheetData sheetId="14451">
        <row r="9">
          <cell r="A9" t="str">
            <v>A</v>
          </cell>
        </row>
      </sheetData>
      <sheetData sheetId="14452">
        <row r="9">
          <cell r="A9" t="str">
            <v>A</v>
          </cell>
        </row>
      </sheetData>
      <sheetData sheetId="14453">
        <row r="9">
          <cell r="A9" t="str">
            <v>A</v>
          </cell>
        </row>
      </sheetData>
      <sheetData sheetId="14454">
        <row r="9">
          <cell r="A9" t="str">
            <v>A</v>
          </cell>
        </row>
      </sheetData>
      <sheetData sheetId="14455">
        <row r="9">
          <cell r="A9" t="str">
            <v>A</v>
          </cell>
        </row>
      </sheetData>
      <sheetData sheetId="14456">
        <row r="9">
          <cell r="A9" t="str">
            <v>A</v>
          </cell>
        </row>
      </sheetData>
      <sheetData sheetId="14457">
        <row r="9">
          <cell r="A9" t="str">
            <v>A</v>
          </cell>
        </row>
      </sheetData>
      <sheetData sheetId="14458">
        <row r="9">
          <cell r="A9" t="str">
            <v>A</v>
          </cell>
        </row>
      </sheetData>
      <sheetData sheetId="14459">
        <row r="9">
          <cell r="A9" t="str">
            <v>A</v>
          </cell>
        </row>
      </sheetData>
      <sheetData sheetId="14460">
        <row r="9">
          <cell r="A9" t="str">
            <v>A</v>
          </cell>
        </row>
      </sheetData>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row r="9">
          <cell r="A9" t="str">
            <v>A</v>
          </cell>
        </row>
      </sheetData>
      <sheetData sheetId="14468">
        <row r="9">
          <cell r="A9" t="str">
            <v>A</v>
          </cell>
        </row>
      </sheetData>
      <sheetData sheetId="14469">
        <row r="9">
          <cell r="A9" t="str">
            <v>A</v>
          </cell>
        </row>
      </sheetData>
      <sheetData sheetId="14470">
        <row r="9">
          <cell r="A9" t="str">
            <v>A</v>
          </cell>
        </row>
      </sheetData>
      <sheetData sheetId="14471">
        <row r="9">
          <cell r="A9" t="str">
            <v>A</v>
          </cell>
        </row>
      </sheetData>
      <sheetData sheetId="14472">
        <row r="9">
          <cell r="A9" t="str">
            <v>A</v>
          </cell>
        </row>
      </sheetData>
      <sheetData sheetId="14473">
        <row r="9">
          <cell r="A9" t="str">
            <v>A</v>
          </cell>
        </row>
      </sheetData>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ow r="9">
          <cell r="A9" t="str">
            <v>A</v>
          </cell>
        </row>
      </sheetData>
      <sheetData sheetId="14481">
        <row r="9">
          <cell r="A9" t="str">
            <v>A</v>
          </cell>
        </row>
      </sheetData>
      <sheetData sheetId="14482">
        <row r="9">
          <cell r="A9" t="str">
            <v>A</v>
          </cell>
        </row>
      </sheetData>
      <sheetData sheetId="14483">
        <row r="9">
          <cell r="A9" t="str">
            <v>A</v>
          </cell>
        </row>
      </sheetData>
      <sheetData sheetId="14484">
        <row r="9">
          <cell r="A9" t="str">
            <v>A</v>
          </cell>
        </row>
      </sheetData>
      <sheetData sheetId="14485">
        <row r="9">
          <cell r="A9" t="str">
            <v>A</v>
          </cell>
        </row>
      </sheetData>
      <sheetData sheetId="14486">
        <row r="9">
          <cell r="A9" t="str">
            <v>A</v>
          </cell>
        </row>
      </sheetData>
      <sheetData sheetId="14487">
        <row r="9">
          <cell r="A9" t="str">
            <v>A</v>
          </cell>
        </row>
      </sheetData>
      <sheetData sheetId="14488">
        <row r="9">
          <cell r="A9" t="str">
            <v>A</v>
          </cell>
        </row>
      </sheetData>
      <sheetData sheetId="14489">
        <row r="9">
          <cell r="A9" t="str">
            <v>A</v>
          </cell>
        </row>
      </sheetData>
      <sheetData sheetId="14490">
        <row r="9">
          <cell r="A9" t="str">
            <v>A</v>
          </cell>
        </row>
      </sheetData>
      <sheetData sheetId="14491">
        <row r="9">
          <cell r="A9" t="str">
            <v>A</v>
          </cell>
        </row>
      </sheetData>
      <sheetData sheetId="14492">
        <row r="9">
          <cell r="A9" t="str">
            <v>A</v>
          </cell>
        </row>
      </sheetData>
      <sheetData sheetId="14493">
        <row r="9">
          <cell r="A9" t="str">
            <v>A</v>
          </cell>
        </row>
      </sheetData>
      <sheetData sheetId="14494">
        <row r="9">
          <cell r="A9" t="str">
            <v>A</v>
          </cell>
        </row>
      </sheetData>
      <sheetData sheetId="14495">
        <row r="9">
          <cell r="A9" t="str">
            <v>A</v>
          </cell>
        </row>
      </sheetData>
      <sheetData sheetId="14496">
        <row r="9">
          <cell r="A9" t="str">
            <v>A</v>
          </cell>
        </row>
      </sheetData>
      <sheetData sheetId="14497">
        <row r="9">
          <cell r="A9" t="str">
            <v>A</v>
          </cell>
        </row>
      </sheetData>
      <sheetData sheetId="14498">
        <row r="9">
          <cell r="A9" t="str">
            <v>A</v>
          </cell>
        </row>
      </sheetData>
      <sheetData sheetId="14499">
        <row r="9">
          <cell r="A9" t="str">
            <v>A</v>
          </cell>
        </row>
      </sheetData>
      <sheetData sheetId="14500">
        <row r="9">
          <cell r="A9" t="str">
            <v>A</v>
          </cell>
        </row>
      </sheetData>
      <sheetData sheetId="14501">
        <row r="9">
          <cell r="A9" t="str">
            <v>A</v>
          </cell>
        </row>
      </sheetData>
      <sheetData sheetId="14502">
        <row r="9">
          <cell r="A9" t="str">
            <v>A</v>
          </cell>
        </row>
      </sheetData>
      <sheetData sheetId="14503">
        <row r="9">
          <cell r="A9" t="str">
            <v>A</v>
          </cell>
        </row>
      </sheetData>
      <sheetData sheetId="14504">
        <row r="9">
          <cell r="A9" t="str">
            <v>A</v>
          </cell>
        </row>
      </sheetData>
      <sheetData sheetId="14505">
        <row r="9">
          <cell r="A9" t="str">
            <v>A</v>
          </cell>
        </row>
      </sheetData>
      <sheetData sheetId="14506">
        <row r="9">
          <cell r="A9" t="str">
            <v>A</v>
          </cell>
        </row>
      </sheetData>
      <sheetData sheetId="14507">
        <row r="9">
          <cell r="A9" t="str">
            <v>A</v>
          </cell>
        </row>
      </sheetData>
      <sheetData sheetId="14508">
        <row r="9">
          <cell r="A9" t="str">
            <v>A</v>
          </cell>
        </row>
      </sheetData>
      <sheetData sheetId="14509">
        <row r="9">
          <cell r="A9" t="str">
            <v>A</v>
          </cell>
        </row>
      </sheetData>
      <sheetData sheetId="14510">
        <row r="9">
          <cell r="A9" t="str">
            <v>A</v>
          </cell>
        </row>
      </sheetData>
      <sheetData sheetId="14511">
        <row r="9">
          <cell r="A9" t="str">
            <v>A</v>
          </cell>
        </row>
      </sheetData>
      <sheetData sheetId="14512">
        <row r="9">
          <cell r="A9" t="str">
            <v>A</v>
          </cell>
        </row>
      </sheetData>
      <sheetData sheetId="14513">
        <row r="9">
          <cell r="A9" t="str">
            <v>A</v>
          </cell>
        </row>
      </sheetData>
      <sheetData sheetId="14514">
        <row r="9">
          <cell r="A9" t="str">
            <v>A</v>
          </cell>
        </row>
      </sheetData>
      <sheetData sheetId="14515">
        <row r="9">
          <cell r="A9" t="str">
            <v>A</v>
          </cell>
        </row>
      </sheetData>
      <sheetData sheetId="14516">
        <row r="9">
          <cell r="A9" t="str">
            <v>A</v>
          </cell>
        </row>
      </sheetData>
      <sheetData sheetId="14517">
        <row r="9">
          <cell r="A9" t="str">
            <v>A</v>
          </cell>
        </row>
      </sheetData>
      <sheetData sheetId="14518">
        <row r="9">
          <cell r="A9" t="str">
            <v>A</v>
          </cell>
        </row>
      </sheetData>
      <sheetData sheetId="14519">
        <row r="9">
          <cell r="A9" t="str">
            <v>A</v>
          </cell>
        </row>
      </sheetData>
      <sheetData sheetId="14520">
        <row r="9">
          <cell r="A9" t="str">
            <v>A</v>
          </cell>
        </row>
      </sheetData>
      <sheetData sheetId="14521">
        <row r="9">
          <cell r="A9" t="str">
            <v>A</v>
          </cell>
        </row>
      </sheetData>
      <sheetData sheetId="14522">
        <row r="9">
          <cell r="A9" t="str">
            <v>A</v>
          </cell>
        </row>
      </sheetData>
      <sheetData sheetId="14523">
        <row r="9">
          <cell r="A9" t="str">
            <v>A</v>
          </cell>
        </row>
      </sheetData>
      <sheetData sheetId="14524">
        <row r="9">
          <cell r="A9" t="str">
            <v>A</v>
          </cell>
        </row>
      </sheetData>
      <sheetData sheetId="14525">
        <row r="9">
          <cell r="A9" t="str">
            <v>A</v>
          </cell>
        </row>
      </sheetData>
      <sheetData sheetId="14526">
        <row r="9">
          <cell r="A9" t="str">
            <v>A</v>
          </cell>
        </row>
      </sheetData>
      <sheetData sheetId="14527">
        <row r="9">
          <cell r="A9" t="str">
            <v>A</v>
          </cell>
        </row>
      </sheetData>
      <sheetData sheetId="14528">
        <row r="9">
          <cell r="A9" t="str">
            <v>A</v>
          </cell>
        </row>
      </sheetData>
      <sheetData sheetId="14529">
        <row r="9">
          <cell r="A9" t="str">
            <v>A</v>
          </cell>
        </row>
      </sheetData>
      <sheetData sheetId="14530">
        <row r="9">
          <cell r="A9" t="str">
            <v>A</v>
          </cell>
        </row>
      </sheetData>
      <sheetData sheetId="14531">
        <row r="9">
          <cell r="A9" t="str">
            <v>A</v>
          </cell>
        </row>
      </sheetData>
      <sheetData sheetId="14532">
        <row r="9">
          <cell r="A9" t="str">
            <v>A</v>
          </cell>
        </row>
      </sheetData>
      <sheetData sheetId="14533">
        <row r="9">
          <cell r="A9" t="str">
            <v>A</v>
          </cell>
        </row>
      </sheetData>
      <sheetData sheetId="14534">
        <row r="9">
          <cell r="A9" t="str">
            <v>A</v>
          </cell>
        </row>
      </sheetData>
      <sheetData sheetId="14535">
        <row r="9">
          <cell r="A9" t="str">
            <v>A</v>
          </cell>
        </row>
      </sheetData>
      <sheetData sheetId="14536">
        <row r="9">
          <cell r="A9" t="str">
            <v>A</v>
          </cell>
        </row>
      </sheetData>
      <sheetData sheetId="14537">
        <row r="9">
          <cell r="A9" t="str">
            <v>A</v>
          </cell>
        </row>
      </sheetData>
      <sheetData sheetId="14538">
        <row r="9">
          <cell r="A9" t="str">
            <v>A</v>
          </cell>
        </row>
      </sheetData>
      <sheetData sheetId="14539">
        <row r="9">
          <cell r="A9" t="str">
            <v>A</v>
          </cell>
        </row>
      </sheetData>
      <sheetData sheetId="14540">
        <row r="9">
          <cell r="A9" t="str">
            <v>A</v>
          </cell>
        </row>
      </sheetData>
      <sheetData sheetId="14541">
        <row r="9">
          <cell r="A9" t="str">
            <v>A</v>
          </cell>
        </row>
      </sheetData>
      <sheetData sheetId="14542">
        <row r="9">
          <cell r="A9" t="str">
            <v>A</v>
          </cell>
        </row>
      </sheetData>
      <sheetData sheetId="14543">
        <row r="9">
          <cell r="A9" t="str">
            <v>A</v>
          </cell>
        </row>
      </sheetData>
      <sheetData sheetId="14544">
        <row r="9">
          <cell r="A9" t="str">
            <v>A</v>
          </cell>
        </row>
      </sheetData>
      <sheetData sheetId="14545">
        <row r="9">
          <cell r="A9" t="str">
            <v>A</v>
          </cell>
        </row>
      </sheetData>
      <sheetData sheetId="14546">
        <row r="9">
          <cell r="A9" t="str">
            <v>A</v>
          </cell>
        </row>
      </sheetData>
      <sheetData sheetId="14547">
        <row r="9">
          <cell r="A9" t="str">
            <v>A</v>
          </cell>
        </row>
      </sheetData>
      <sheetData sheetId="14548">
        <row r="9">
          <cell r="A9" t="str">
            <v>A</v>
          </cell>
        </row>
      </sheetData>
      <sheetData sheetId="14549">
        <row r="9">
          <cell r="A9" t="str">
            <v>A</v>
          </cell>
        </row>
      </sheetData>
      <sheetData sheetId="14550" refreshError="1"/>
      <sheetData sheetId="14551" refreshError="1"/>
      <sheetData sheetId="14552" refreshError="1"/>
      <sheetData sheetId="14553" refreshError="1"/>
      <sheetData sheetId="14554">
        <row r="9">
          <cell r="A9" t="str">
            <v>A</v>
          </cell>
        </row>
      </sheetData>
      <sheetData sheetId="14555" refreshError="1"/>
      <sheetData sheetId="14556">
        <row r="9">
          <cell r="A9" t="str">
            <v>A</v>
          </cell>
        </row>
      </sheetData>
      <sheetData sheetId="14557">
        <row r="9">
          <cell r="A9" t="str">
            <v>A</v>
          </cell>
        </row>
      </sheetData>
      <sheetData sheetId="14558">
        <row r="9">
          <cell r="A9" t="str">
            <v>A</v>
          </cell>
        </row>
      </sheetData>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ow r="9">
          <cell r="A9" t="str">
            <v>A</v>
          </cell>
        </row>
      </sheetData>
      <sheetData sheetId="14749">
        <row r="9">
          <cell r="A9" t="str">
            <v>A</v>
          </cell>
        </row>
      </sheetData>
      <sheetData sheetId="14750">
        <row r="9">
          <cell r="A9" t="str">
            <v>A</v>
          </cell>
        </row>
      </sheetData>
      <sheetData sheetId="14751">
        <row r="9">
          <cell r="A9" t="str">
            <v>A</v>
          </cell>
        </row>
      </sheetData>
      <sheetData sheetId="14752">
        <row r="9">
          <cell r="A9" t="str">
            <v>A</v>
          </cell>
        </row>
      </sheetData>
      <sheetData sheetId="14753">
        <row r="9">
          <cell r="A9" t="str">
            <v>A</v>
          </cell>
        </row>
      </sheetData>
      <sheetData sheetId="14754">
        <row r="9">
          <cell r="A9" t="str">
            <v>A</v>
          </cell>
        </row>
      </sheetData>
      <sheetData sheetId="14755">
        <row r="9">
          <cell r="A9" t="str">
            <v>A</v>
          </cell>
        </row>
      </sheetData>
      <sheetData sheetId="14756">
        <row r="9">
          <cell r="A9" t="str">
            <v>A</v>
          </cell>
        </row>
      </sheetData>
      <sheetData sheetId="14757">
        <row r="9">
          <cell r="A9" t="str">
            <v>A</v>
          </cell>
        </row>
      </sheetData>
      <sheetData sheetId="14758">
        <row r="9">
          <cell r="A9" t="str">
            <v>A</v>
          </cell>
        </row>
      </sheetData>
      <sheetData sheetId="14759">
        <row r="9">
          <cell r="A9" t="str">
            <v>A</v>
          </cell>
        </row>
      </sheetData>
      <sheetData sheetId="14760">
        <row r="9">
          <cell r="A9" t="str">
            <v>A</v>
          </cell>
        </row>
      </sheetData>
      <sheetData sheetId="14761">
        <row r="9">
          <cell r="A9" t="str">
            <v>A</v>
          </cell>
        </row>
      </sheetData>
      <sheetData sheetId="14762">
        <row r="9">
          <cell r="A9" t="str">
            <v>A</v>
          </cell>
        </row>
      </sheetData>
      <sheetData sheetId="14763">
        <row r="9">
          <cell r="A9" t="str">
            <v>A</v>
          </cell>
        </row>
      </sheetData>
      <sheetData sheetId="14764">
        <row r="9">
          <cell r="A9" t="str">
            <v>A</v>
          </cell>
        </row>
      </sheetData>
      <sheetData sheetId="14765">
        <row r="9">
          <cell r="A9" t="str">
            <v>A</v>
          </cell>
        </row>
      </sheetData>
      <sheetData sheetId="14766">
        <row r="9">
          <cell r="A9" t="str">
            <v>A</v>
          </cell>
        </row>
      </sheetData>
      <sheetData sheetId="14767">
        <row r="9">
          <cell r="A9" t="str">
            <v>A</v>
          </cell>
        </row>
      </sheetData>
      <sheetData sheetId="14768">
        <row r="9">
          <cell r="A9" t="str">
            <v>A</v>
          </cell>
        </row>
      </sheetData>
      <sheetData sheetId="14769">
        <row r="9">
          <cell r="A9" t="str">
            <v>A</v>
          </cell>
        </row>
      </sheetData>
      <sheetData sheetId="14770">
        <row r="9">
          <cell r="A9" t="str">
            <v>A</v>
          </cell>
        </row>
      </sheetData>
      <sheetData sheetId="14771">
        <row r="9">
          <cell r="A9" t="str">
            <v>A</v>
          </cell>
        </row>
      </sheetData>
      <sheetData sheetId="14772">
        <row r="9">
          <cell r="A9" t="str">
            <v>A</v>
          </cell>
        </row>
      </sheetData>
      <sheetData sheetId="14773">
        <row r="9">
          <cell r="A9" t="str">
            <v>A</v>
          </cell>
        </row>
      </sheetData>
      <sheetData sheetId="14774">
        <row r="9">
          <cell r="A9" t="str">
            <v>A</v>
          </cell>
        </row>
      </sheetData>
      <sheetData sheetId="14775">
        <row r="9">
          <cell r="A9" t="str">
            <v>A</v>
          </cell>
        </row>
      </sheetData>
      <sheetData sheetId="14776">
        <row r="9">
          <cell r="A9" t="str">
            <v>A</v>
          </cell>
        </row>
      </sheetData>
      <sheetData sheetId="14777">
        <row r="9">
          <cell r="A9" t="str">
            <v>A</v>
          </cell>
        </row>
      </sheetData>
      <sheetData sheetId="14778">
        <row r="9">
          <cell r="A9" t="str">
            <v>A</v>
          </cell>
        </row>
      </sheetData>
      <sheetData sheetId="14779">
        <row r="9">
          <cell r="A9" t="str">
            <v>A</v>
          </cell>
        </row>
      </sheetData>
      <sheetData sheetId="14780">
        <row r="9">
          <cell r="A9" t="str">
            <v>A</v>
          </cell>
        </row>
      </sheetData>
      <sheetData sheetId="14781">
        <row r="9">
          <cell r="A9" t="str">
            <v>A</v>
          </cell>
        </row>
      </sheetData>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ow r="9">
          <cell r="A9" t="str">
            <v>A</v>
          </cell>
        </row>
      </sheetData>
      <sheetData sheetId="14800">
        <row r="9">
          <cell r="A9" t="str">
            <v>A</v>
          </cell>
        </row>
      </sheetData>
      <sheetData sheetId="14801">
        <row r="9">
          <cell r="A9" t="str">
            <v>A</v>
          </cell>
        </row>
      </sheetData>
      <sheetData sheetId="14802">
        <row r="9">
          <cell r="A9" t="str">
            <v>A</v>
          </cell>
        </row>
      </sheetData>
      <sheetData sheetId="14803">
        <row r="9">
          <cell r="A9" t="str">
            <v>A</v>
          </cell>
        </row>
      </sheetData>
      <sheetData sheetId="14804">
        <row r="9">
          <cell r="A9" t="str">
            <v>A</v>
          </cell>
        </row>
      </sheetData>
      <sheetData sheetId="14805">
        <row r="9">
          <cell r="A9" t="str">
            <v>A</v>
          </cell>
        </row>
      </sheetData>
      <sheetData sheetId="14806">
        <row r="9">
          <cell r="A9" t="str">
            <v>A</v>
          </cell>
        </row>
      </sheetData>
      <sheetData sheetId="14807">
        <row r="9">
          <cell r="A9" t="str">
            <v>A</v>
          </cell>
        </row>
      </sheetData>
      <sheetData sheetId="14808">
        <row r="9">
          <cell r="A9" t="str">
            <v>A</v>
          </cell>
        </row>
      </sheetData>
      <sheetData sheetId="14809">
        <row r="9">
          <cell r="A9" t="str">
            <v>A</v>
          </cell>
        </row>
      </sheetData>
      <sheetData sheetId="14810">
        <row r="9">
          <cell r="A9" t="str">
            <v>A</v>
          </cell>
        </row>
      </sheetData>
      <sheetData sheetId="14811"/>
      <sheetData sheetId="14812"/>
      <sheetData sheetId="14813">
        <row r="9">
          <cell r="A9" t="str">
            <v>A</v>
          </cell>
        </row>
      </sheetData>
      <sheetData sheetId="14814">
        <row r="9">
          <cell r="A9" t="str">
            <v>A</v>
          </cell>
        </row>
      </sheetData>
      <sheetData sheetId="14815">
        <row r="9">
          <cell r="A9" t="str">
            <v>A</v>
          </cell>
        </row>
      </sheetData>
      <sheetData sheetId="14816">
        <row r="9">
          <cell r="A9" t="str">
            <v>A</v>
          </cell>
        </row>
      </sheetData>
      <sheetData sheetId="14817">
        <row r="9">
          <cell r="A9" t="str">
            <v>A</v>
          </cell>
        </row>
      </sheetData>
      <sheetData sheetId="14818">
        <row r="9">
          <cell r="A9" t="str">
            <v>A</v>
          </cell>
        </row>
      </sheetData>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row r="9">
          <cell r="A9" t="str">
            <v>A</v>
          </cell>
        </row>
      </sheetData>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sheetData sheetId="14833">
        <row r="9">
          <cell r="A9" t="str">
            <v>A</v>
          </cell>
        </row>
      </sheetData>
      <sheetData sheetId="14834">
        <row r="9">
          <cell r="A9" t="str">
            <v>A</v>
          </cell>
        </row>
      </sheetData>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ow r="9">
          <cell r="A9" t="str">
            <v>A</v>
          </cell>
        </row>
      </sheetData>
      <sheetData sheetId="14845">
        <row r="9">
          <cell r="A9" t="str">
            <v>A</v>
          </cell>
        </row>
      </sheetData>
      <sheetData sheetId="14846">
        <row r="9">
          <cell r="A9" t="str">
            <v>A</v>
          </cell>
        </row>
      </sheetData>
      <sheetData sheetId="14847">
        <row r="9">
          <cell r="A9" t="str">
            <v>A</v>
          </cell>
        </row>
      </sheetData>
      <sheetData sheetId="14848">
        <row r="9">
          <cell r="A9" t="str">
            <v>A</v>
          </cell>
        </row>
      </sheetData>
      <sheetData sheetId="14849">
        <row r="9">
          <cell r="A9" t="str">
            <v>A</v>
          </cell>
        </row>
      </sheetData>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row r="9">
          <cell r="A9" t="str">
            <v>A</v>
          </cell>
        </row>
      </sheetData>
      <sheetData sheetId="14860">
        <row r="9">
          <cell r="A9" t="str">
            <v>A</v>
          </cell>
        </row>
      </sheetData>
      <sheetData sheetId="14861">
        <row r="9">
          <cell r="A9" t="str">
            <v>A</v>
          </cell>
        </row>
      </sheetData>
      <sheetData sheetId="14862">
        <row r="9">
          <cell r="A9" t="str">
            <v>A</v>
          </cell>
        </row>
      </sheetData>
      <sheetData sheetId="14863"/>
      <sheetData sheetId="14864">
        <row r="9">
          <cell r="A9" t="str">
            <v>A</v>
          </cell>
        </row>
      </sheetData>
      <sheetData sheetId="14865">
        <row r="9">
          <cell r="A9" t="str">
            <v>A</v>
          </cell>
        </row>
      </sheetData>
      <sheetData sheetId="14866"/>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sheetData sheetId="14878"/>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ow r="9">
          <cell r="A9" t="str">
            <v>A</v>
          </cell>
        </row>
      </sheetData>
      <sheetData sheetId="14897">
        <row r="9">
          <cell r="A9" t="str">
            <v>A</v>
          </cell>
        </row>
      </sheetData>
      <sheetData sheetId="14898">
        <row r="9">
          <cell r="A9" t="str">
            <v>A</v>
          </cell>
        </row>
      </sheetData>
      <sheetData sheetId="14899">
        <row r="9">
          <cell r="A9" t="str">
            <v>A</v>
          </cell>
        </row>
      </sheetData>
      <sheetData sheetId="14900">
        <row r="9">
          <cell r="A9" t="str">
            <v>A</v>
          </cell>
        </row>
      </sheetData>
      <sheetData sheetId="14901">
        <row r="9">
          <cell r="A9" t="str">
            <v>A</v>
          </cell>
        </row>
      </sheetData>
      <sheetData sheetId="14902">
        <row r="9">
          <cell r="A9" t="str">
            <v>A</v>
          </cell>
        </row>
      </sheetData>
      <sheetData sheetId="14903">
        <row r="9">
          <cell r="A9" t="str">
            <v>A</v>
          </cell>
        </row>
      </sheetData>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row r="9">
          <cell r="A9" t="str">
            <v>A</v>
          </cell>
        </row>
      </sheetData>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sheetData sheetId="14921"/>
      <sheetData sheetId="14922"/>
      <sheetData sheetId="14923">
        <row r="9">
          <cell r="A9" t="str">
            <v>A</v>
          </cell>
        </row>
      </sheetData>
      <sheetData sheetId="14924">
        <row r="9">
          <cell r="A9" t="str">
            <v>A</v>
          </cell>
        </row>
      </sheetData>
      <sheetData sheetId="14925">
        <row r="9">
          <cell r="A9" t="str">
            <v>A</v>
          </cell>
        </row>
      </sheetData>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row r="9">
          <cell r="A9" t="str">
            <v>A</v>
          </cell>
        </row>
      </sheetData>
      <sheetData sheetId="14931"/>
      <sheetData sheetId="14932">
        <row r="9">
          <cell r="A9" t="str">
            <v>A</v>
          </cell>
        </row>
      </sheetData>
      <sheetData sheetId="14933">
        <row r="9">
          <cell r="A9" t="str">
            <v>A</v>
          </cell>
        </row>
      </sheetData>
      <sheetData sheetId="14934">
        <row r="9">
          <cell r="A9" t="str">
            <v>A</v>
          </cell>
        </row>
      </sheetData>
      <sheetData sheetId="14935">
        <row r="9">
          <cell r="A9" t="str">
            <v>A</v>
          </cell>
        </row>
      </sheetData>
      <sheetData sheetId="14936">
        <row r="9">
          <cell r="A9" t="str">
            <v>A</v>
          </cell>
        </row>
      </sheetData>
      <sheetData sheetId="14937">
        <row r="9">
          <cell r="A9" t="str">
            <v>A</v>
          </cell>
        </row>
      </sheetData>
      <sheetData sheetId="14938">
        <row r="9">
          <cell r="A9" t="str">
            <v>A</v>
          </cell>
        </row>
      </sheetData>
      <sheetData sheetId="14939">
        <row r="9">
          <cell r="A9" t="str">
            <v>A</v>
          </cell>
        </row>
      </sheetData>
      <sheetData sheetId="14940"/>
      <sheetData sheetId="14941">
        <row r="9">
          <cell r="A9" t="str">
            <v>A</v>
          </cell>
        </row>
      </sheetData>
      <sheetData sheetId="14942">
        <row r="9">
          <cell r="A9" t="str">
            <v>A</v>
          </cell>
        </row>
      </sheetData>
      <sheetData sheetId="14943">
        <row r="9">
          <cell r="A9" t="str">
            <v>A</v>
          </cell>
        </row>
      </sheetData>
      <sheetData sheetId="14944">
        <row r="9">
          <cell r="A9" t="str">
            <v>A</v>
          </cell>
        </row>
      </sheetData>
      <sheetData sheetId="14945">
        <row r="9">
          <cell r="A9" t="str">
            <v>A</v>
          </cell>
        </row>
      </sheetData>
      <sheetData sheetId="14946">
        <row r="9">
          <cell r="A9" t="str">
            <v>A</v>
          </cell>
        </row>
      </sheetData>
      <sheetData sheetId="14947">
        <row r="9">
          <cell r="A9" t="str">
            <v>A</v>
          </cell>
        </row>
      </sheetData>
      <sheetData sheetId="14948">
        <row r="9">
          <cell r="A9" t="str">
            <v>A</v>
          </cell>
        </row>
      </sheetData>
      <sheetData sheetId="14949">
        <row r="9">
          <cell r="A9" t="str">
            <v>A</v>
          </cell>
        </row>
      </sheetData>
      <sheetData sheetId="14950">
        <row r="9">
          <cell r="A9" t="str">
            <v>A</v>
          </cell>
        </row>
      </sheetData>
      <sheetData sheetId="14951">
        <row r="9">
          <cell r="A9" t="str">
            <v>A</v>
          </cell>
        </row>
      </sheetData>
      <sheetData sheetId="14952">
        <row r="9">
          <cell r="A9" t="str">
            <v>A</v>
          </cell>
        </row>
      </sheetData>
      <sheetData sheetId="14953">
        <row r="9">
          <cell r="A9" t="str">
            <v>A</v>
          </cell>
        </row>
      </sheetData>
      <sheetData sheetId="14954">
        <row r="9">
          <cell r="A9" t="str">
            <v>A</v>
          </cell>
        </row>
      </sheetData>
      <sheetData sheetId="14955">
        <row r="9">
          <cell r="A9" t="str">
            <v>A</v>
          </cell>
        </row>
      </sheetData>
      <sheetData sheetId="14956">
        <row r="9">
          <cell r="A9" t="str">
            <v>A</v>
          </cell>
        </row>
      </sheetData>
      <sheetData sheetId="14957">
        <row r="9">
          <cell r="A9" t="str">
            <v>A</v>
          </cell>
        </row>
      </sheetData>
      <sheetData sheetId="14958">
        <row r="9">
          <cell r="A9" t="str">
            <v>A</v>
          </cell>
        </row>
      </sheetData>
      <sheetData sheetId="14959">
        <row r="9">
          <cell r="A9" t="str">
            <v>A</v>
          </cell>
        </row>
      </sheetData>
      <sheetData sheetId="14960">
        <row r="9">
          <cell r="A9" t="str">
            <v>A</v>
          </cell>
        </row>
      </sheetData>
      <sheetData sheetId="14961">
        <row r="9">
          <cell r="A9" t="str">
            <v>A</v>
          </cell>
        </row>
      </sheetData>
      <sheetData sheetId="14962">
        <row r="9">
          <cell r="A9" t="str">
            <v>A</v>
          </cell>
        </row>
      </sheetData>
      <sheetData sheetId="14963">
        <row r="9">
          <cell r="A9" t="str">
            <v>A</v>
          </cell>
        </row>
      </sheetData>
      <sheetData sheetId="14964">
        <row r="9">
          <cell r="A9" t="str">
            <v>A</v>
          </cell>
        </row>
      </sheetData>
      <sheetData sheetId="14965">
        <row r="9">
          <cell r="A9" t="str">
            <v>A</v>
          </cell>
        </row>
      </sheetData>
      <sheetData sheetId="14966">
        <row r="9">
          <cell r="A9" t="str">
            <v>A</v>
          </cell>
        </row>
      </sheetData>
      <sheetData sheetId="14967">
        <row r="9">
          <cell r="A9" t="str">
            <v>A</v>
          </cell>
        </row>
      </sheetData>
      <sheetData sheetId="14968">
        <row r="9">
          <cell r="A9" t="str">
            <v>A</v>
          </cell>
        </row>
      </sheetData>
      <sheetData sheetId="14969">
        <row r="9">
          <cell r="A9" t="str">
            <v>A</v>
          </cell>
        </row>
      </sheetData>
      <sheetData sheetId="14970">
        <row r="9">
          <cell r="A9" t="str">
            <v>A</v>
          </cell>
        </row>
      </sheetData>
      <sheetData sheetId="14971">
        <row r="9">
          <cell r="A9" t="str">
            <v>A</v>
          </cell>
        </row>
      </sheetData>
      <sheetData sheetId="14972"/>
      <sheetData sheetId="14973">
        <row r="9">
          <cell r="A9" t="str">
            <v>A</v>
          </cell>
        </row>
      </sheetData>
      <sheetData sheetId="14974">
        <row r="9">
          <cell r="A9" t="str">
            <v>A</v>
          </cell>
        </row>
      </sheetData>
      <sheetData sheetId="14975">
        <row r="9">
          <cell r="A9" t="str">
            <v>A</v>
          </cell>
        </row>
      </sheetData>
      <sheetData sheetId="14976">
        <row r="9">
          <cell r="A9" t="str">
            <v>A</v>
          </cell>
        </row>
      </sheetData>
      <sheetData sheetId="14977">
        <row r="9">
          <cell r="A9" t="str">
            <v>A</v>
          </cell>
        </row>
      </sheetData>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ow r="9">
          <cell r="A9" t="str">
            <v>A</v>
          </cell>
        </row>
      </sheetData>
      <sheetData sheetId="14987">
        <row r="9">
          <cell r="A9" t="str">
            <v>A</v>
          </cell>
        </row>
      </sheetData>
      <sheetData sheetId="14988">
        <row r="9">
          <cell r="A9" t="str">
            <v>A</v>
          </cell>
        </row>
      </sheetData>
      <sheetData sheetId="14989">
        <row r="9">
          <cell r="A9" t="str">
            <v>A</v>
          </cell>
        </row>
      </sheetData>
      <sheetData sheetId="14990">
        <row r="9">
          <cell r="A9" t="str">
            <v>A</v>
          </cell>
        </row>
      </sheetData>
      <sheetData sheetId="14991">
        <row r="9">
          <cell r="A9" t="str">
            <v>A</v>
          </cell>
        </row>
      </sheetData>
      <sheetData sheetId="14992">
        <row r="9">
          <cell r="A9" t="str">
            <v>A</v>
          </cell>
        </row>
      </sheetData>
      <sheetData sheetId="14993">
        <row r="9">
          <cell r="A9" t="str">
            <v>A</v>
          </cell>
        </row>
      </sheetData>
      <sheetData sheetId="14994">
        <row r="9">
          <cell r="A9" t="str">
            <v>A</v>
          </cell>
        </row>
      </sheetData>
      <sheetData sheetId="14995">
        <row r="9">
          <cell r="A9" t="str">
            <v>A</v>
          </cell>
        </row>
      </sheetData>
      <sheetData sheetId="14996">
        <row r="9">
          <cell r="A9" t="str">
            <v>A</v>
          </cell>
        </row>
      </sheetData>
      <sheetData sheetId="14997">
        <row r="9">
          <cell r="A9" t="str">
            <v>A</v>
          </cell>
        </row>
      </sheetData>
      <sheetData sheetId="14998">
        <row r="9">
          <cell r="A9" t="str">
            <v>A</v>
          </cell>
        </row>
      </sheetData>
      <sheetData sheetId="14999">
        <row r="9">
          <cell r="A9" t="str">
            <v>A</v>
          </cell>
        </row>
      </sheetData>
      <sheetData sheetId="15000">
        <row r="9">
          <cell r="A9" t="str">
            <v>A</v>
          </cell>
        </row>
      </sheetData>
      <sheetData sheetId="15001">
        <row r="9">
          <cell r="A9" t="str">
            <v>A</v>
          </cell>
        </row>
      </sheetData>
      <sheetData sheetId="15002">
        <row r="9">
          <cell r="A9" t="str">
            <v>A</v>
          </cell>
        </row>
      </sheetData>
      <sheetData sheetId="15003">
        <row r="9">
          <cell r="A9" t="str">
            <v>A</v>
          </cell>
        </row>
      </sheetData>
      <sheetData sheetId="15004">
        <row r="9">
          <cell r="A9" t="str">
            <v>A</v>
          </cell>
        </row>
      </sheetData>
      <sheetData sheetId="15005">
        <row r="9">
          <cell r="A9" t="str">
            <v>A</v>
          </cell>
        </row>
      </sheetData>
      <sheetData sheetId="15006">
        <row r="9">
          <cell r="A9" t="str">
            <v>A</v>
          </cell>
        </row>
      </sheetData>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ow r="9">
          <cell r="A9" t="str">
            <v>A</v>
          </cell>
        </row>
      </sheetData>
      <sheetData sheetId="15012">
        <row r="9">
          <cell r="A9" t="str">
            <v>A</v>
          </cell>
        </row>
      </sheetData>
      <sheetData sheetId="15013">
        <row r="9">
          <cell r="A9" t="str">
            <v>A</v>
          </cell>
        </row>
      </sheetData>
      <sheetData sheetId="15014"/>
      <sheetData sheetId="15015"/>
      <sheetData sheetId="15016"/>
      <sheetData sheetId="15017">
        <row r="9">
          <cell r="A9" t="str">
            <v>A</v>
          </cell>
        </row>
      </sheetData>
      <sheetData sheetId="15018">
        <row r="9">
          <cell r="A9" t="str">
            <v>A</v>
          </cell>
        </row>
      </sheetData>
      <sheetData sheetId="15019">
        <row r="9">
          <cell r="A9" t="str">
            <v>A</v>
          </cell>
        </row>
      </sheetData>
      <sheetData sheetId="15020">
        <row r="9">
          <cell r="A9" t="str">
            <v>A</v>
          </cell>
        </row>
      </sheetData>
      <sheetData sheetId="15021">
        <row r="9">
          <cell r="A9" t="str">
            <v>A</v>
          </cell>
        </row>
      </sheetData>
      <sheetData sheetId="15022">
        <row r="9">
          <cell r="A9" t="str">
            <v>A</v>
          </cell>
        </row>
      </sheetData>
      <sheetData sheetId="15023">
        <row r="9">
          <cell r="A9" t="str">
            <v>A</v>
          </cell>
        </row>
      </sheetData>
      <sheetData sheetId="15024">
        <row r="9">
          <cell r="A9" t="str">
            <v>A</v>
          </cell>
        </row>
      </sheetData>
      <sheetData sheetId="15025"/>
      <sheetData sheetId="15026">
        <row r="9">
          <cell r="A9" t="str">
            <v>A</v>
          </cell>
        </row>
      </sheetData>
      <sheetData sheetId="15027">
        <row r="9">
          <cell r="A9" t="str">
            <v>A</v>
          </cell>
        </row>
      </sheetData>
      <sheetData sheetId="15028">
        <row r="9">
          <cell r="A9" t="str">
            <v>A</v>
          </cell>
        </row>
      </sheetData>
      <sheetData sheetId="15029">
        <row r="9">
          <cell r="A9" t="str">
            <v>A</v>
          </cell>
        </row>
      </sheetData>
      <sheetData sheetId="15030">
        <row r="9">
          <cell r="A9" t="str">
            <v>A</v>
          </cell>
        </row>
      </sheetData>
      <sheetData sheetId="15031">
        <row r="9">
          <cell r="A9" t="str">
            <v>A</v>
          </cell>
        </row>
      </sheetData>
      <sheetData sheetId="15032">
        <row r="9">
          <cell r="A9" t="str">
            <v>A</v>
          </cell>
        </row>
      </sheetData>
      <sheetData sheetId="15033">
        <row r="9">
          <cell r="A9" t="str">
            <v>A</v>
          </cell>
        </row>
      </sheetData>
      <sheetData sheetId="15034"/>
      <sheetData sheetId="15035">
        <row r="9">
          <cell r="A9" t="str">
            <v>A</v>
          </cell>
        </row>
      </sheetData>
      <sheetData sheetId="15036">
        <row r="9">
          <cell r="A9" t="str">
            <v>A</v>
          </cell>
        </row>
      </sheetData>
      <sheetData sheetId="15037">
        <row r="9">
          <cell r="A9" t="str">
            <v>A</v>
          </cell>
        </row>
      </sheetData>
      <sheetData sheetId="15038">
        <row r="9">
          <cell r="A9" t="str">
            <v>A</v>
          </cell>
        </row>
      </sheetData>
      <sheetData sheetId="15039">
        <row r="9">
          <cell r="A9" t="str">
            <v>A</v>
          </cell>
        </row>
      </sheetData>
      <sheetData sheetId="15040">
        <row r="9">
          <cell r="A9" t="str">
            <v>A</v>
          </cell>
        </row>
      </sheetData>
      <sheetData sheetId="15041">
        <row r="9">
          <cell r="A9" t="str">
            <v>A</v>
          </cell>
        </row>
      </sheetData>
      <sheetData sheetId="15042">
        <row r="9">
          <cell r="A9" t="str">
            <v>A</v>
          </cell>
        </row>
      </sheetData>
      <sheetData sheetId="15043">
        <row r="9">
          <cell r="A9" t="str">
            <v>A</v>
          </cell>
        </row>
      </sheetData>
      <sheetData sheetId="15044">
        <row r="9">
          <cell r="A9" t="str">
            <v>A</v>
          </cell>
        </row>
      </sheetData>
      <sheetData sheetId="15045">
        <row r="9">
          <cell r="A9" t="str">
            <v>A</v>
          </cell>
        </row>
      </sheetData>
      <sheetData sheetId="15046">
        <row r="9">
          <cell r="A9" t="str">
            <v>A</v>
          </cell>
        </row>
      </sheetData>
      <sheetData sheetId="15047">
        <row r="9">
          <cell r="A9" t="str">
            <v>A</v>
          </cell>
        </row>
      </sheetData>
      <sheetData sheetId="15048">
        <row r="9">
          <cell r="A9" t="str">
            <v>A</v>
          </cell>
        </row>
      </sheetData>
      <sheetData sheetId="15049">
        <row r="9">
          <cell r="A9" t="str">
            <v>A</v>
          </cell>
        </row>
      </sheetData>
      <sheetData sheetId="15050">
        <row r="9">
          <cell r="A9" t="str">
            <v>A</v>
          </cell>
        </row>
      </sheetData>
      <sheetData sheetId="15051">
        <row r="9">
          <cell r="A9" t="str">
            <v>A</v>
          </cell>
        </row>
      </sheetData>
      <sheetData sheetId="15052">
        <row r="9">
          <cell r="A9" t="str">
            <v>A</v>
          </cell>
        </row>
      </sheetData>
      <sheetData sheetId="15053">
        <row r="9">
          <cell r="A9" t="str">
            <v>A</v>
          </cell>
        </row>
      </sheetData>
      <sheetData sheetId="15054">
        <row r="9">
          <cell r="A9" t="str">
            <v>A</v>
          </cell>
        </row>
      </sheetData>
      <sheetData sheetId="15055">
        <row r="9">
          <cell r="A9" t="str">
            <v>A</v>
          </cell>
        </row>
      </sheetData>
      <sheetData sheetId="15056">
        <row r="9">
          <cell r="A9" t="str">
            <v>A</v>
          </cell>
        </row>
      </sheetData>
      <sheetData sheetId="15057">
        <row r="9">
          <cell r="A9" t="str">
            <v>A</v>
          </cell>
        </row>
      </sheetData>
      <sheetData sheetId="15058">
        <row r="9">
          <cell r="A9" t="str">
            <v>A</v>
          </cell>
        </row>
      </sheetData>
      <sheetData sheetId="15059">
        <row r="9">
          <cell r="A9" t="str">
            <v>A</v>
          </cell>
        </row>
      </sheetData>
      <sheetData sheetId="15060">
        <row r="9">
          <cell r="A9" t="str">
            <v>A</v>
          </cell>
        </row>
      </sheetData>
      <sheetData sheetId="15061">
        <row r="9">
          <cell r="A9" t="str">
            <v>A</v>
          </cell>
        </row>
      </sheetData>
      <sheetData sheetId="15062">
        <row r="9">
          <cell r="A9" t="str">
            <v>A</v>
          </cell>
        </row>
      </sheetData>
      <sheetData sheetId="15063">
        <row r="9">
          <cell r="A9" t="str">
            <v>A</v>
          </cell>
        </row>
      </sheetData>
      <sheetData sheetId="15064">
        <row r="9">
          <cell r="A9" t="str">
            <v>A</v>
          </cell>
        </row>
      </sheetData>
      <sheetData sheetId="15065">
        <row r="9">
          <cell r="A9" t="str">
            <v>A</v>
          </cell>
        </row>
      </sheetData>
      <sheetData sheetId="15066">
        <row r="9">
          <cell r="A9" t="str">
            <v>A</v>
          </cell>
        </row>
      </sheetData>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row r="9">
          <cell r="A9" t="str">
            <v>A</v>
          </cell>
        </row>
      </sheetData>
      <sheetData sheetId="15103">
        <row r="9">
          <cell r="A9" t="str">
            <v>A</v>
          </cell>
        </row>
      </sheetData>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ow r="9">
          <cell r="A9" t="str">
            <v>A</v>
          </cell>
        </row>
      </sheetData>
      <sheetData sheetId="15140">
        <row r="9">
          <cell r="A9" t="str">
            <v>A</v>
          </cell>
        </row>
      </sheetData>
      <sheetData sheetId="15141">
        <row r="9">
          <cell r="A9" t="str">
            <v>A</v>
          </cell>
        </row>
      </sheetData>
      <sheetData sheetId="15142">
        <row r="9">
          <cell r="A9" t="str">
            <v>A</v>
          </cell>
        </row>
      </sheetData>
      <sheetData sheetId="15143">
        <row r="9">
          <cell r="A9" t="str">
            <v>A</v>
          </cell>
        </row>
      </sheetData>
      <sheetData sheetId="15144">
        <row r="9">
          <cell r="A9" t="str">
            <v>A</v>
          </cell>
        </row>
      </sheetData>
      <sheetData sheetId="15145">
        <row r="9">
          <cell r="A9" t="str">
            <v>A</v>
          </cell>
        </row>
      </sheetData>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ow r="9">
          <cell r="A9" t="str">
            <v>A</v>
          </cell>
        </row>
      </sheetData>
      <sheetData sheetId="15156">
        <row r="9">
          <cell r="A9" t="str">
            <v>A</v>
          </cell>
        </row>
      </sheetData>
      <sheetData sheetId="15157">
        <row r="9">
          <cell r="A9" t="str">
            <v>A</v>
          </cell>
        </row>
      </sheetData>
      <sheetData sheetId="15158">
        <row r="9">
          <cell r="A9" t="str">
            <v>A</v>
          </cell>
        </row>
      </sheetData>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row r="9">
          <cell r="A9" t="str">
            <v>A</v>
          </cell>
        </row>
      </sheetData>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row r="9">
          <cell r="A9" t="str">
            <v>A</v>
          </cell>
        </row>
      </sheetData>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ow r="9">
          <cell r="A9" t="str">
            <v>A</v>
          </cell>
        </row>
      </sheetData>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row r="9">
          <cell r="A9" t="str">
            <v>A</v>
          </cell>
        </row>
      </sheetData>
      <sheetData sheetId="15394">
        <row r="9">
          <cell r="A9" t="str">
            <v>A</v>
          </cell>
        </row>
      </sheetData>
      <sheetData sheetId="15395">
        <row r="9">
          <cell r="A9" t="str">
            <v>A</v>
          </cell>
        </row>
      </sheetData>
      <sheetData sheetId="15396">
        <row r="9">
          <cell r="A9" t="str">
            <v>A</v>
          </cell>
        </row>
      </sheetData>
      <sheetData sheetId="15397">
        <row r="9">
          <cell r="A9" t="str">
            <v>A</v>
          </cell>
        </row>
      </sheetData>
      <sheetData sheetId="15398">
        <row r="9">
          <cell r="A9" t="str">
            <v>A</v>
          </cell>
        </row>
      </sheetData>
      <sheetData sheetId="15399">
        <row r="9">
          <cell r="A9" t="str">
            <v>A</v>
          </cell>
        </row>
      </sheetData>
      <sheetData sheetId="15400">
        <row r="9">
          <cell r="A9" t="str">
            <v>A</v>
          </cell>
        </row>
      </sheetData>
      <sheetData sheetId="15401">
        <row r="9">
          <cell r="A9" t="str">
            <v>A</v>
          </cell>
        </row>
      </sheetData>
      <sheetData sheetId="15402">
        <row r="9">
          <cell r="A9" t="str">
            <v>A</v>
          </cell>
        </row>
      </sheetData>
      <sheetData sheetId="15403">
        <row r="9">
          <cell r="A9" t="str">
            <v>A</v>
          </cell>
        </row>
      </sheetData>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sheetData sheetId="15458"/>
      <sheetData sheetId="15459"/>
      <sheetData sheetId="15460"/>
      <sheetData sheetId="15461"/>
      <sheetData sheetId="15462"/>
      <sheetData sheetId="15463"/>
      <sheetData sheetId="15464"/>
      <sheetData sheetId="15465"/>
      <sheetData sheetId="15466"/>
      <sheetData sheetId="15467"/>
      <sheetData sheetId="15468"/>
      <sheetData sheetId="15469"/>
      <sheetData sheetId="15470"/>
      <sheetData sheetId="15471"/>
      <sheetData sheetId="15472"/>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sheetData sheetId="15507"/>
      <sheetData sheetId="15508"/>
      <sheetData sheetId="15509"/>
      <sheetData sheetId="15510"/>
      <sheetData sheetId="15511"/>
      <sheetData sheetId="15512"/>
      <sheetData sheetId="15513"/>
      <sheetData sheetId="15514"/>
      <sheetData sheetId="15515"/>
      <sheetData sheetId="15516"/>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sheetData sheetId="15605"/>
      <sheetData sheetId="15606"/>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efreshError="1"/>
      <sheetData sheetId="15627">
        <row r="9">
          <cell r="A9" t="str">
            <v>A</v>
          </cell>
        </row>
      </sheetData>
      <sheetData sheetId="15628">
        <row r="9">
          <cell r="A9" t="str">
            <v>A</v>
          </cell>
        </row>
      </sheetData>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ow r="9">
          <cell r="A9" t="str">
            <v>A</v>
          </cell>
        </row>
      </sheetData>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ow r="9">
          <cell r="A9" t="str">
            <v>A</v>
          </cell>
        </row>
      </sheetData>
      <sheetData sheetId="15682">
        <row r="9">
          <cell r="A9" t="str">
            <v>A</v>
          </cell>
        </row>
      </sheetData>
      <sheetData sheetId="15683">
        <row r="9">
          <cell r="A9" t="str">
            <v>A</v>
          </cell>
        </row>
      </sheetData>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row r="9">
          <cell r="A9" t="str">
            <v>A</v>
          </cell>
        </row>
      </sheetData>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row r="9">
          <cell r="A9" t="str">
            <v>A</v>
          </cell>
        </row>
      </sheetData>
      <sheetData sheetId="15702">
        <row r="9">
          <cell r="A9" t="str">
            <v>A</v>
          </cell>
        </row>
      </sheetData>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efreshError="1"/>
      <sheetData sheetId="15732" refreshError="1"/>
      <sheetData sheetId="15733" refreshError="1"/>
      <sheetData sheetId="15734" refreshError="1"/>
      <sheetData sheetId="15735">
        <row r="9">
          <cell r="A9" t="str">
            <v>A</v>
          </cell>
        </row>
      </sheetData>
      <sheetData sheetId="15736">
        <row r="9">
          <cell r="A9" t="str">
            <v>A</v>
          </cell>
        </row>
      </sheetData>
      <sheetData sheetId="15737" refreshError="1"/>
      <sheetData sheetId="15738" refreshError="1"/>
      <sheetData sheetId="15739" refreshError="1"/>
      <sheetData sheetId="15740" refreshError="1"/>
      <sheetData sheetId="15741">
        <row r="9">
          <cell r="A9" t="str">
            <v>A</v>
          </cell>
        </row>
      </sheetData>
      <sheetData sheetId="15742">
        <row r="9">
          <cell r="A9" t="str">
            <v>A</v>
          </cell>
        </row>
      </sheetData>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ow r="9">
          <cell r="A9" t="str">
            <v>A</v>
          </cell>
        </row>
      </sheetData>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ow r="9">
          <cell r="A9" t="str">
            <v>A</v>
          </cell>
        </row>
      </sheetData>
      <sheetData sheetId="15807">
        <row r="9">
          <cell r="A9" t="str">
            <v>A</v>
          </cell>
        </row>
      </sheetData>
      <sheetData sheetId="15808" refreshError="1"/>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ow r="9">
          <cell r="A9" t="str">
            <v>A</v>
          </cell>
        </row>
      </sheetData>
      <sheetData sheetId="15822">
        <row r="9">
          <cell r="A9" t="str">
            <v>A</v>
          </cell>
        </row>
      </sheetData>
      <sheetData sheetId="15823">
        <row r="9">
          <cell r="A9" t="str">
            <v>A</v>
          </cell>
        </row>
      </sheetData>
      <sheetData sheetId="15824">
        <row r="9">
          <cell r="A9" t="str">
            <v>A</v>
          </cell>
        </row>
      </sheetData>
      <sheetData sheetId="15825">
        <row r="9">
          <cell r="A9" t="str">
            <v>A</v>
          </cell>
        </row>
      </sheetData>
      <sheetData sheetId="15826">
        <row r="9">
          <cell r="A9" t="str">
            <v>A</v>
          </cell>
        </row>
      </sheetData>
      <sheetData sheetId="15827">
        <row r="9">
          <cell r="A9" t="str">
            <v>A</v>
          </cell>
        </row>
      </sheetData>
      <sheetData sheetId="15828">
        <row r="9">
          <cell r="A9" t="str">
            <v>A</v>
          </cell>
        </row>
      </sheetData>
      <sheetData sheetId="15829">
        <row r="9">
          <cell r="A9" t="str">
            <v>A</v>
          </cell>
        </row>
      </sheetData>
      <sheetData sheetId="15830">
        <row r="9">
          <cell r="A9" t="str">
            <v>A</v>
          </cell>
        </row>
      </sheetData>
      <sheetData sheetId="15831">
        <row r="9">
          <cell r="A9" t="str">
            <v>A</v>
          </cell>
        </row>
      </sheetData>
      <sheetData sheetId="15832">
        <row r="9">
          <cell r="A9" t="str">
            <v>A</v>
          </cell>
        </row>
      </sheetData>
      <sheetData sheetId="15833" refreshError="1"/>
      <sheetData sheetId="15834" refreshError="1"/>
      <sheetData sheetId="15835" refreshError="1"/>
      <sheetData sheetId="15836" refreshError="1"/>
      <sheetData sheetId="15837" refreshError="1"/>
      <sheetData sheetId="15838" refreshError="1"/>
      <sheetData sheetId="15839">
        <row r="9">
          <cell r="A9" t="str">
            <v>A</v>
          </cell>
        </row>
      </sheetData>
      <sheetData sheetId="15840">
        <row r="9">
          <cell r="A9" t="str">
            <v>A</v>
          </cell>
        </row>
      </sheetData>
      <sheetData sheetId="15841">
        <row r="9">
          <cell r="A9" t="str">
            <v>A</v>
          </cell>
        </row>
      </sheetData>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ow r="9">
          <cell r="A9" t="str">
            <v>A</v>
          </cell>
        </row>
      </sheetData>
      <sheetData sheetId="15850" refreshError="1"/>
      <sheetData sheetId="15851">
        <row r="9">
          <cell r="A9" t="str">
            <v>A</v>
          </cell>
        </row>
      </sheetData>
      <sheetData sheetId="15852">
        <row r="9">
          <cell r="A9" t="str">
            <v>A</v>
          </cell>
        </row>
      </sheetData>
      <sheetData sheetId="15853">
        <row r="9">
          <cell r="A9" t="str">
            <v>A</v>
          </cell>
        </row>
      </sheetData>
      <sheetData sheetId="15854">
        <row r="9">
          <cell r="A9" t="str">
            <v>A</v>
          </cell>
        </row>
      </sheetData>
      <sheetData sheetId="15855">
        <row r="9">
          <cell r="A9" t="str">
            <v>A</v>
          </cell>
        </row>
      </sheetData>
      <sheetData sheetId="15856">
        <row r="9">
          <cell r="A9" t="str">
            <v>A</v>
          </cell>
        </row>
      </sheetData>
      <sheetData sheetId="15857">
        <row r="9">
          <cell r="A9" t="str">
            <v>A</v>
          </cell>
        </row>
      </sheetData>
      <sheetData sheetId="15858">
        <row r="9">
          <cell r="A9" t="str">
            <v>A</v>
          </cell>
        </row>
      </sheetData>
      <sheetData sheetId="15859">
        <row r="9">
          <cell r="A9" t="str">
            <v>A</v>
          </cell>
        </row>
      </sheetData>
      <sheetData sheetId="15860">
        <row r="9">
          <cell r="A9" t="str">
            <v>A</v>
          </cell>
        </row>
      </sheetData>
      <sheetData sheetId="15861">
        <row r="9">
          <cell r="A9" t="str">
            <v>A</v>
          </cell>
        </row>
      </sheetData>
      <sheetData sheetId="15862">
        <row r="9">
          <cell r="A9" t="str">
            <v>A</v>
          </cell>
        </row>
      </sheetData>
      <sheetData sheetId="15863">
        <row r="9">
          <cell r="A9" t="str">
            <v>A</v>
          </cell>
        </row>
      </sheetData>
      <sheetData sheetId="15864">
        <row r="9">
          <cell r="A9" t="str">
            <v>A</v>
          </cell>
        </row>
      </sheetData>
      <sheetData sheetId="15865">
        <row r="9">
          <cell r="A9" t="str">
            <v>A</v>
          </cell>
        </row>
      </sheetData>
      <sheetData sheetId="15866">
        <row r="9">
          <cell r="A9" t="str">
            <v>A</v>
          </cell>
        </row>
      </sheetData>
      <sheetData sheetId="15867">
        <row r="9">
          <cell r="A9" t="str">
            <v>A</v>
          </cell>
        </row>
      </sheetData>
      <sheetData sheetId="15868">
        <row r="9">
          <cell r="A9" t="str">
            <v>A</v>
          </cell>
        </row>
      </sheetData>
      <sheetData sheetId="15869">
        <row r="9">
          <cell r="A9" t="str">
            <v>A</v>
          </cell>
        </row>
      </sheetData>
      <sheetData sheetId="15870">
        <row r="9">
          <cell r="A9" t="str">
            <v>A</v>
          </cell>
        </row>
      </sheetData>
      <sheetData sheetId="15871">
        <row r="9">
          <cell r="A9" t="str">
            <v>A</v>
          </cell>
        </row>
      </sheetData>
      <sheetData sheetId="15872">
        <row r="9">
          <cell r="A9" t="str">
            <v>A</v>
          </cell>
        </row>
      </sheetData>
      <sheetData sheetId="15873">
        <row r="9">
          <cell r="A9" t="str">
            <v>A</v>
          </cell>
        </row>
      </sheetData>
      <sheetData sheetId="15874">
        <row r="9">
          <cell r="A9" t="str">
            <v>A</v>
          </cell>
        </row>
      </sheetData>
      <sheetData sheetId="15875">
        <row r="9">
          <cell r="A9" t="str">
            <v>A</v>
          </cell>
        </row>
      </sheetData>
      <sheetData sheetId="15876">
        <row r="9">
          <cell r="A9" t="str">
            <v>A</v>
          </cell>
        </row>
      </sheetData>
      <sheetData sheetId="15877">
        <row r="9">
          <cell r="A9" t="str">
            <v>A</v>
          </cell>
        </row>
      </sheetData>
      <sheetData sheetId="15878">
        <row r="9">
          <cell r="A9" t="str">
            <v>A</v>
          </cell>
        </row>
      </sheetData>
      <sheetData sheetId="15879">
        <row r="9">
          <cell r="A9" t="str">
            <v>A</v>
          </cell>
        </row>
      </sheetData>
      <sheetData sheetId="15880">
        <row r="9">
          <cell r="A9" t="str">
            <v>A</v>
          </cell>
        </row>
      </sheetData>
      <sheetData sheetId="15881">
        <row r="9">
          <cell r="A9" t="str">
            <v>A</v>
          </cell>
        </row>
      </sheetData>
      <sheetData sheetId="15882">
        <row r="9">
          <cell r="A9" t="str">
            <v>A</v>
          </cell>
        </row>
      </sheetData>
      <sheetData sheetId="15883">
        <row r="9">
          <cell r="A9" t="str">
            <v>A</v>
          </cell>
        </row>
      </sheetData>
      <sheetData sheetId="15884">
        <row r="9">
          <cell r="A9" t="str">
            <v>A</v>
          </cell>
        </row>
      </sheetData>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row r="9">
          <cell r="A9" t="str">
            <v>A</v>
          </cell>
        </row>
      </sheetData>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row r="9">
          <cell r="A9" t="str">
            <v>A</v>
          </cell>
        </row>
      </sheetData>
      <sheetData sheetId="15906">
        <row r="9">
          <cell r="A9" t="str">
            <v>A</v>
          </cell>
        </row>
      </sheetData>
      <sheetData sheetId="15907">
        <row r="9">
          <cell r="A9" t="str">
            <v>A</v>
          </cell>
        </row>
      </sheetData>
      <sheetData sheetId="15908">
        <row r="9">
          <cell r="A9" t="str">
            <v>A</v>
          </cell>
        </row>
      </sheetData>
      <sheetData sheetId="15909">
        <row r="9">
          <cell r="A9" t="str">
            <v>A</v>
          </cell>
        </row>
      </sheetData>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ow r="9">
          <cell r="A9" t="str">
            <v>A</v>
          </cell>
        </row>
      </sheetData>
      <sheetData sheetId="15919">
        <row r="9">
          <cell r="A9" t="str">
            <v>A</v>
          </cell>
        </row>
      </sheetData>
      <sheetData sheetId="15920">
        <row r="9">
          <cell r="A9" t="str">
            <v>A</v>
          </cell>
        </row>
      </sheetData>
      <sheetData sheetId="15921">
        <row r="9">
          <cell r="A9" t="str">
            <v>A</v>
          </cell>
        </row>
      </sheetData>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efreshError="1"/>
      <sheetData sheetId="15933" refreshError="1"/>
      <sheetData sheetId="15934" refreshError="1"/>
      <sheetData sheetId="15935" refreshError="1"/>
      <sheetData sheetId="15936" refreshError="1"/>
      <sheetData sheetId="15937" refreshError="1"/>
      <sheetData sheetId="15938">
        <row r="9">
          <cell r="A9" t="str">
            <v>A</v>
          </cell>
        </row>
      </sheetData>
      <sheetData sheetId="15939" refreshError="1"/>
      <sheetData sheetId="15940" refreshError="1"/>
      <sheetData sheetId="15941" refreshError="1"/>
      <sheetData sheetId="15942">
        <row r="9">
          <cell r="A9" t="str">
            <v>A</v>
          </cell>
        </row>
      </sheetData>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ow r="9">
          <cell r="A9" t="str">
            <v>A</v>
          </cell>
        </row>
      </sheetData>
      <sheetData sheetId="16572">
        <row r="9">
          <cell r="A9" t="str">
            <v>A</v>
          </cell>
        </row>
      </sheetData>
      <sheetData sheetId="16573">
        <row r="9">
          <cell r="A9" t="str">
            <v>A</v>
          </cell>
        </row>
      </sheetData>
      <sheetData sheetId="16574">
        <row r="9">
          <cell r="A9" t="str">
            <v>A</v>
          </cell>
        </row>
      </sheetData>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row r="9">
          <cell r="A9" t="str">
            <v>A</v>
          </cell>
        </row>
      </sheetData>
      <sheetData sheetId="16580">
        <row r="9">
          <cell r="A9" t="str">
            <v>A</v>
          </cell>
        </row>
      </sheetData>
      <sheetData sheetId="16581">
        <row r="9">
          <cell r="A9" t="str">
            <v>A</v>
          </cell>
        </row>
      </sheetData>
      <sheetData sheetId="16582">
        <row r="9">
          <cell r="A9" t="str">
            <v>A</v>
          </cell>
        </row>
      </sheetData>
      <sheetData sheetId="16583">
        <row r="9">
          <cell r="A9" t="str">
            <v>A</v>
          </cell>
        </row>
      </sheetData>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row r="9">
          <cell r="A9" t="str">
            <v>A</v>
          </cell>
        </row>
      </sheetData>
      <sheetData sheetId="16608">
        <row r="9">
          <cell r="A9" t="str">
            <v>A</v>
          </cell>
        </row>
      </sheetData>
      <sheetData sheetId="16609">
        <row r="9">
          <cell r="A9" t="str">
            <v>A</v>
          </cell>
        </row>
      </sheetData>
      <sheetData sheetId="16610">
        <row r="9">
          <cell r="A9" t="str">
            <v>A</v>
          </cell>
        </row>
      </sheetData>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row r="9">
          <cell r="A9" t="str">
            <v>A</v>
          </cell>
        </row>
      </sheetData>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row r="9">
          <cell r="A9" t="str">
            <v>A</v>
          </cell>
        </row>
      </sheetData>
      <sheetData sheetId="17038">
        <row r="9">
          <cell r="A9" t="str">
            <v>A</v>
          </cell>
        </row>
      </sheetData>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row r="9">
          <cell r="A9" t="str">
            <v>A</v>
          </cell>
        </row>
      </sheetData>
      <sheetData sheetId="17170">
        <row r="9">
          <cell r="A9" t="str">
            <v>A</v>
          </cell>
        </row>
      </sheetData>
      <sheetData sheetId="17171">
        <row r="9">
          <cell r="A9" t="str">
            <v>A</v>
          </cell>
        </row>
      </sheetData>
      <sheetData sheetId="17172">
        <row r="9">
          <cell r="A9" t="str">
            <v>A</v>
          </cell>
        </row>
      </sheetData>
      <sheetData sheetId="17173">
        <row r="9">
          <cell r="A9" t="str">
            <v>A</v>
          </cell>
        </row>
      </sheetData>
      <sheetData sheetId="17174">
        <row r="9">
          <cell r="A9" t="str">
            <v>A</v>
          </cell>
        </row>
      </sheetData>
      <sheetData sheetId="17175">
        <row r="9">
          <cell r="A9" t="str">
            <v>A</v>
          </cell>
        </row>
      </sheetData>
      <sheetData sheetId="17176">
        <row r="9">
          <cell r="A9" t="str">
            <v>A</v>
          </cell>
        </row>
      </sheetData>
      <sheetData sheetId="17177">
        <row r="9">
          <cell r="A9" t="str">
            <v>A</v>
          </cell>
        </row>
      </sheetData>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ow r="9">
          <cell r="A9" t="str">
            <v>A</v>
          </cell>
        </row>
      </sheetData>
      <sheetData sheetId="17188">
        <row r="9">
          <cell r="A9" t="str">
            <v>A</v>
          </cell>
        </row>
      </sheetData>
      <sheetData sheetId="17189">
        <row r="9">
          <cell r="A9" t="str">
            <v>A</v>
          </cell>
        </row>
      </sheetData>
      <sheetData sheetId="17190">
        <row r="9">
          <cell r="A9" t="str">
            <v>A</v>
          </cell>
        </row>
      </sheetData>
      <sheetData sheetId="17191">
        <row r="9">
          <cell r="A9" t="str">
            <v>A</v>
          </cell>
        </row>
      </sheetData>
      <sheetData sheetId="17192">
        <row r="9">
          <cell r="A9" t="str">
            <v>A</v>
          </cell>
        </row>
      </sheetData>
      <sheetData sheetId="17193">
        <row r="9">
          <cell r="A9" t="str">
            <v>A</v>
          </cell>
        </row>
      </sheetData>
      <sheetData sheetId="17194">
        <row r="9">
          <cell r="A9" t="str">
            <v>A</v>
          </cell>
        </row>
      </sheetData>
      <sheetData sheetId="17195">
        <row r="9">
          <cell r="A9" t="str">
            <v>A</v>
          </cell>
        </row>
      </sheetData>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ow r="9">
          <cell r="A9" t="str">
            <v>A</v>
          </cell>
        </row>
      </sheetData>
      <sheetData sheetId="17201">
        <row r="9">
          <cell r="A9" t="str">
            <v>A</v>
          </cell>
        </row>
      </sheetData>
      <sheetData sheetId="17202">
        <row r="9">
          <cell r="A9" t="str">
            <v>A</v>
          </cell>
        </row>
      </sheetData>
      <sheetData sheetId="17203">
        <row r="9">
          <cell r="A9" t="str">
            <v>A</v>
          </cell>
        </row>
      </sheetData>
      <sheetData sheetId="17204">
        <row r="9">
          <cell r="A9" t="str">
            <v>A</v>
          </cell>
        </row>
      </sheetData>
      <sheetData sheetId="17205">
        <row r="9">
          <cell r="A9" t="str">
            <v>A</v>
          </cell>
        </row>
      </sheetData>
      <sheetData sheetId="17206">
        <row r="9">
          <cell r="A9" t="str">
            <v>A</v>
          </cell>
        </row>
      </sheetData>
      <sheetData sheetId="17207">
        <row r="9">
          <cell r="A9" t="str">
            <v>A</v>
          </cell>
        </row>
      </sheetData>
      <sheetData sheetId="17208">
        <row r="9">
          <cell r="A9" t="str">
            <v>A</v>
          </cell>
        </row>
      </sheetData>
      <sheetData sheetId="17209">
        <row r="9">
          <cell r="A9" t="str">
            <v>A</v>
          </cell>
        </row>
      </sheetData>
      <sheetData sheetId="17210">
        <row r="9">
          <cell r="A9" t="str">
            <v>A</v>
          </cell>
        </row>
      </sheetData>
      <sheetData sheetId="17211">
        <row r="9">
          <cell r="A9" t="str">
            <v>A</v>
          </cell>
        </row>
      </sheetData>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ow r="9">
          <cell r="A9" t="str">
            <v>A</v>
          </cell>
        </row>
      </sheetData>
      <sheetData sheetId="17220">
        <row r="9">
          <cell r="A9" t="str">
            <v>A</v>
          </cell>
        </row>
      </sheetData>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ow r="9">
          <cell r="A9" t="str">
            <v>A</v>
          </cell>
        </row>
      </sheetData>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ow r="9">
          <cell r="A9" t="str">
            <v>A</v>
          </cell>
        </row>
      </sheetData>
      <sheetData sheetId="17235">
        <row r="9">
          <cell r="A9" t="str">
            <v>A</v>
          </cell>
        </row>
      </sheetData>
      <sheetData sheetId="17236">
        <row r="9">
          <cell r="A9" t="str">
            <v>A</v>
          </cell>
        </row>
      </sheetData>
      <sheetData sheetId="17237">
        <row r="9">
          <cell r="A9" t="str">
            <v>A</v>
          </cell>
        </row>
      </sheetData>
      <sheetData sheetId="17238">
        <row r="9">
          <cell r="A9" t="str">
            <v>A</v>
          </cell>
        </row>
      </sheetData>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ow r="9">
          <cell r="A9" t="str">
            <v>A</v>
          </cell>
        </row>
      </sheetData>
      <sheetData sheetId="17247">
        <row r="9">
          <cell r="A9" t="str">
            <v>A</v>
          </cell>
        </row>
      </sheetData>
      <sheetData sheetId="17248">
        <row r="9">
          <cell r="A9" t="str">
            <v>A</v>
          </cell>
        </row>
      </sheetData>
      <sheetData sheetId="17249">
        <row r="9">
          <cell r="A9" t="str">
            <v>A</v>
          </cell>
        </row>
      </sheetData>
      <sheetData sheetId="17250">
        <row r="9">
          <cell r="A9" t="str">
            <v>A</v>
          </cell>
        </row>
      </sheetData>
      <sheetData sheetId="17251">
        <row r="9">
          <cell r="A9" t="str">
            <v>A</v>
          </cell>
        </row>
      </sheetData>
      <sheetData sheetId="17252">
        <row r="9">
          <cell r="A9" t="str">
            <v>A</v>
          </cell>
        </row>
      </sheetData>
      <sheetData sheetId="17253">
        <row r="9">
          <cell r="A9" t="str">
            <v>A</v>
          </cell>
        </row>
      </sheetData>
      <sheetData sheetId="17254">
        <row r="9">
          <cell r="A9" t="str">
            <v>A</v>
          </cell>
        </row>
      </sheetData>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ow r="9">
          <cell r="A9" t="str">
            <v>A</v>
          </cell>
        </row>
      </sheetData>
      <sheetData sheetId="17292">
        <row r="9">
          <cell r="A9" t="str">
            <v>A</v>
          </cell>
        </row>
      </sheetData>
      <sheetData sheetId="17293">
        <row r="9">
          <cell r="A9" t="str">
            <v>A</v>
          </cell>
        </row>
      </sheetData>
      <sheetData sheetId="17294">
        <row r="9">
          <cell r="A9" t="str">
            <v>A</v>
          </cell>
        </row>
      </sheetData>
      <sheetData sheetId="17295">
        <row r="9">
          <cell r="A9" t="str">
            <v>A</v>
          </cell>
        </row>
      </sheetData>
      <sheetData sheetId="17296">
        <row r="9">
          <cell r="A9" t="str">
            <v>A</v>
          </cell>
        </row>
      </sheetData>
      <sheetData sheetId="17297">
        <row r="9">
          <cell r="A9" t="str">
            <v>A</v>
          </cell>
        </row>
      </sheetData>
      <sheetData sheetId="17298">
        <row r="9">
          <cell r="A9" t="str">
            <v>A</v>
          </cell>
        </row>
      </sheetData>
      <sheetData sheetId="17299">
        <row r="9">
          <cell r="A9" t="str">
            <v>A</v>
          </cell>
        </row>
      </sheetData>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ow r="9">
          <cell r="A9" t="str">
            <v>A</v>
          </cell>
        </row>
      </sheetData>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ow r="9">
          <cell r="A9" t="str">
            <v>A</v>
          </cell>
        </row>
      </sheetData>
      <sheetData sheetId="17316">
        <row r="9">
          <cell r="A9" t="str">
            <v>A</v>
          </cell>
        </row>
      </sheetData>
      <sheetData sheetId="17317">
        <row r="9">
          <cell r="A9" t="str">
            <v>A</v>
          </cell>
        </row>
      </sheetData>
      <sheetData sheetId="17318">
        <row r="9">
          <cell r="A9" t="str">
            <v>A</v>
          </cell>
        </row>
      </sheetData>
      <sheetData sheetId="17319">
        <row r="9">
          <cell r="A9" t="str">
            <v>A</v>
          </cell>
        </row>
      </sheetData>
      <sheetData sheetId="17320">
        <row r="9">
          <cell r="A9" t="str">
            <v>A</v>
          </cell>
        </row>
      </sheetData>
      <sheetData sheetId="17321">
        <row r="9">
          <cell r="A9" t="str">
            <v>A</v>
          </cell>
        </row>
      </sheetData>
      <sheetData sheetId="17322">
        <row r="9">
          <cell r="A9" t="str">
            <v>A</v>
          </cell>
        </row>
      </sheetData>
      <sheetData sheetId="17323">
        <row r="9">
          <cell r="A9" t="str">
            <v>A</v>
          </cell>
        </row>
      </sheetData>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ow r="9">
          <cell r="A9" t="str">
            <v>A</v>
          </cell>
        </row>
      </sheetData>
      <sheetData sheetId="17331">
        <row r="9">
          <cell r="A9" t="str">
            <v>A</v>
          </cell>
        </row>
      </sheetData>
      <sheetData sheetId="17332">
        <row r="9">
          <cell r="A9" t="str">
            <v>A</v>
          </cell>
        </row>
      </sheetData>
      <sheetData sheetId="17333">
        <row r="9">
          <cell r="A9" t="str">
            <v>A</v>
          </cell>
        </row>
      </sheetData>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ow r="9">
          <cell r="A9" t="str">
            <v>A</v>
          </cell>
        </row>
      </sheetData>
      <sheetData sheetId="17365">
        <row r="9">
          <cell r="A9" t="str">
            <v>A</v>
          </cell>
        </row>
      </sheetData>
      <sheetData sheetId="17366">
        <row r="9">
          <cell r="A9" t="str">
            <v>A</v>
          </cell>
        </row>
      </sheetData>
      <sheetData sheetId="17367">
        <row r="9">
          <cell r="A9" t="str">
            <v>A</v>
          </cell>
        </row>
      </sheetData>
      <sheetData sheetId="17368">
        <row r="9">
          <cell r="A9" t="str">
            <v>A</v>
          </cell>
        </row>
      </sheetData>
      <sheetData sheetId="17369">
        <row r="9">
          <cell r="A9" t="str">
            <v>A</v>
          </cell>
        </row>
      </sheetData>
      <sheetData sheetId="17370">
        <row r="9">
          <cell r="A9" t="str">
            <v>A</v>
          </cell>
        </row>
      </sheetData>
      <sheetData sheetId="17371">
        <row r="9">
          <cell r="A9" t="str">
            <v>A</v>
          </cell>
        </row>
      </sheetData>
      <sheetData sheetId="17372">
        <row r="9">
          <cell r="A9" t="str">
            <v>A</v>
          </cell>
        </row>
      </sheetData>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efreshError="1"/>
      <sheetData sheetId="17441" refreshError="1"/>
      <sheetData sheetId="17442" refreshError="1"/>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efreshError="1"/>
      <sheetData sheetId="17448" refreshError="1"/>
      <sheetData sheetId="17449">
        <row r="9">
          <cell r="A9" t="str">
            <v>A</v>
          </cell>
        </row>
      </sheetData>
      <sheetData sheetId="17450" refreshError="1"/>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ow r="9">
          <cell r="A9" t="str">
            <v>A</v>
          </cell>
        </row>
      </sheetData>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ow r="9">
          <cell r="A9" t="str">
            <v>A</v>
          </cell>
        </row>
      </sheetData>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ow r="9">
          <cell r="A9" t="str">
            <v>A</v>
          </cell>
        </row>
      </sheetData>
      <sheetData sheetId="17506" refreshError="1"/>
      <sheetData sheetId="17507" refreshError="1"/>
      <sheetData sheetId="17508">
        <row r="9">
          <cell r="A9" t="str">
            <v>A</v>
          </cell>
        </row>
      </sheetData>
      <sheetData sheetId="17509">
        <row r="9">
          <cell r="A9" t="str">
            <v>A</v>
          </cell>
        </row>
      </sheetData>
      <sheetData sheetId="17510" refreshError="1"/>
      <sheetData sheetId="17511" refreshError="1"/>
      <sheetData sheetId="17512" refreshError="1"/>
      <sheetData sheetId="17513">
        <row r="9">
          <cell r="A9" t="str">
            <v>A</v>
          </cell>
        </row>
      </sheetData>
      <sheetData sheetId="17514" refreshError="1"/>
      <sheetData sheetId="17515">
        <row r="9">
          <cell r="A9" t="str">
            <v>A</v>
          </cell>
        </row>
      </sheetData>
      <sheetData sheetId="17516">
        <row r="9">
          <cell r="A9" t="str">
            <v>A</v>
          </cell>
        </row>
      </sheetData>
      <sheetData sheetId="17517" refreshError="1"/>
      <sheetData sheetId="17518">
        <row r="9">
          <cell r="A9" t="str">
            <v>A</v>
          </cell>
        </row>
      </sheetData>
      <sheetData sheetId="17519">
        <row r="9">
          <cell r="A9" t="str">
            <v>A</v>
          </cell>
        </row>
      </sheetData>
      <sheetData sheetId="17520">
        <row r="9">
          <cell r="A9" t="str">
            <v>A</v>
          </cell>
        </row>
      </sheetData>
      <sheetData sheetId="17521">
        <row r="9">
          <cell r="A9" t="str">
            <v>A</v>
          </cell>
        </row>
      </sheetData>
      <sheetData sheetId="17522">
        <row r="9">
          <cell r="A9" t="str">
            <v>A</v>
          </cell>
        </row>
      </sheetData>
      <sheetData sheetId="17523">
        <row r="9">
          <cell r="A9" t="str">
            <v>A</v>
          </cell>
        </row>
      </sheetData>
      <sheetData sheetId="17524">
        <row r="9">
          <cell r="A9" t="str">
            <v>A</v>
          </cell>
        </row>
      </sheetData>
      <sheetData sheetId="17525">
        <row r="9">
          <cell r="A9" t="str">
            <v>A</v>
          </cell>
        </row>
      </sheetData>
      <sheetData sheetId="17526">
        <row r="9">
          <cell r="A9" t="str">
            <v>A</v>
          </cell>
        </row>
      </sheetData>
      <sheetData sheetId="17527">
        <row r="9">
          <cell r="A9" t="str">
            <v>A</v>
          </cell>
        </row>
      </sheetData>
      <sheetData sheetId="17528" refreshError="1"/>
      <sheetData sheetId="17529" refreshError="1"/>
      <sheetData sheetId="17530" refreshError="1"/>
      <sheetData sheetId="17531" refreshError="1"/>
      <sheetData sheetId="17532" refreshError="1"/>
      <sheetData sheetId="17533" refreshError="1"/>
      <sheetData sheetId="17534">
        <row r="9">
          <cell r="A9" t="str">
            <v>A</v>
          </cell>
        </row>
      </sheetData>
      <sheetData sheetId="17535" refreshError="1"/>
      <sheetData sheetId="17536" refreshError="1"/>
      <sheetData sheetId="17537" refreshError="1"/>
      <sheetData sheetId="17538" refreshError="1"/>
      <sheetData sheetId="17539" refreshError="1"/>
      <sheetData sheetId="17540">
        <row r="9">
          <cell r="A9" t="str">
            <v>A</v>
          </cell>
        </row>
      </sheetData>
      <sheetData sheetId="17541">
        <row r="9">
          <cell r="A9" t="str">
            <v>A</v>
          </cell>
        </row>
      </sheetData>
      <sheetData sheetId="17542">
        <row r="9">
          <cell r="A9" t="str">
            <v>A</v>
          </cell>
        </row>
      </sheetData>
      <sheetData sheetId="17543">
        <row r="9">
          <cell r="A9" t="str">
            <v>A</v>
          </cell>
        </row>
      </sheetData>
      <sheetData sheetId="17544" refreshError="1"/>
      <sheetData sheetId="17545">
        <row r="9">
          <cell r="A9" t="str">
            <v>A</v>
          </cell>
        </row>
      </sheetData>
      <sheetData sheetId="17546">
        <row r="9">
          <cell r="A9" t="str">
            <v>A</v>
          </cell>
        </row>
      </sheetData>
      <sheetData sheetId="17547" refreshError="1"/>
      <sheetData sheetId="17548" refreshError="1"/>
      <sheetData sheetId="17549" refreshError="1"/>
      <sheetData sheetId="17550" refreshError="1"/>
      <sheetData sheetId="17551">
        <row r="9">
          <cell r="A9" t="str">
            <v>A</v>
          </cell>
        </row>
      </sheetData>
      <sheetData sheetId="17552">
        <row r="9">
          <cell r="A9" t="str">
            <v>A</v>
          </cell>
        </row>
      </sheetData>
      <sheetData sheetId="17553">
        <row r="9">
          <cell r="A9" t="str">
            <v>A</v>
          </cell>
        </row>
      </sheetData>
      <sheetData sheetId="17554">
        <row r="9">
          <cell r="A9" t="str">
            <v>A</v>
          </cell>
        </row>
      </sheetData>
      <sheetData sheetId="17555">
        <row r="9">
          <cell r="A9" t="str">
            <v>A</v>
          </cell>
        </row>
      </sheetData>
      <sheetData sheetId="17556">
        <row r="9">
          <cell r="A9" t="str">
            <v>A</v>
          </cell>
        </row>
      </sheetData>
      <sheetData sheetId="17557">
        <row r="9">
          <cell r="A9" t="str">
            <v>A</v>
          </cell>
        </row>
      </sheetData>
      <sheetData sheetId="17558" refreshError="1"/>
      <sheetData sheetId="17559" refreshError="1"/>
      <sheetData sheetId="17560">
        <row r="9">
          <cell r="A9" t="str">
            <v>A</v>
          </cell>
        </row>
      </sheetData>
      <sheetData sheetId="17561">
        <row r="9">
          <cell r="A9" t="str">
            <v>A</v>
          </cell>
        </row>
      </sheetData>
      <sheetData sheetId="17562">
        <row r="9">
          <cell r="A9" t="str">
            <v>A</v>
          </cell>
        </row>
      </sheetData>
      <sheetData sheetId="17563">
        <row r="9">
          <cell r="A9" t="str">
            <v>A</v>
          </cell>
        </row>
      </sheetData>
      <sheetData sheetId="17564">
        <row r="9">
          <cell r="A9" t="str">
            <v>A</v>
          </cell>
        </row>
      </sheetData>
      <sheetData sheetId="17565">
        <row r="9">
          <cell r="A9" t="str">
            <v>A</v>
          </cell>
        </row>
      </sheetData>
      <sheetData sheetId="17566">
        <row r="9">
          <cell r="A9" t="str">
            <v>A</v>
          </cell>
        </row>
      </sheetData>
      <sheetData sheetId="17567">
        <row r="9">
          <cell r="A9" t="str">
            <v>A</v>
          </cell>
        </row>
      </sheetData>
      <sheetData sheetId="17568">
        <row r="9">
          <cell r="A9" t="str">
            <v>A</v>
          </cell>
        </row>
      </sheetData>
      <sheetData sheetId="17569">
        <row r="9">
          <cell r="A9" t="str">
            <v>A</v>
          </cell>
        </row>
      </sheetData>
      <sheetData sheetId="17570">
        <row r="9">
          <cell r="A9" t="str">
            <v>A</v>
          </cell>
        </row>
      </sheetData>
      <sheetData sheetId="17571">
        <row r="9">
          <cell r="A9" t="str">
            <v>A</v>
          </cell>
        </row>
      </sheetData>
      <sheetData sheetId="17572">
        <row r="9">
          <cell r="A9" t="str">
            <v>A</v>
          </cell>
        </row>
      </sheetData>
      <sheetData sheetId="17573">
        <row r="9">
          <cell r="A9" t="str">
            <v>A</v>
          </cell>
        </row>
      </sheetData>
      <sheetData sheetId="17574">
        <row r="9">
          <cell r="A9" t="str">
            <v>A</v>
          </cell>
        </row>
      </sheetData>
      <sheetData sheetId="17575">
        <row r="9">
          <cell r="A9" t="str">
            <v>A</v>
          </cell>
        </row>
      </sheetData>
      <sheetData sheetId="17576">
        <row r="9">
          <cell r="A9" t="str">
            <v>A</v>
          </cell>
        </row>
      </sheetData>
      <sheetData sheetId="17577">
        <row r="9">
          <cell r="A9" t="str">
            <v>A</v>
          </cell>
        </row>
      </sheetData>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ow r="9">
          <cell r="A9" t="str">
            <v>A</v>
          </cell>
        </row>
      </sheetData>
      <sheetData sheetId="17586">
        <row r="9">
          <cell r="A9" t="str">
            <v>A</v>
          </cell>
        </row>
      </sheetData>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efreshError="1"/>
      <sheetData sheetId="17631">
        <row r="9">
          <cell r="A9" t="str">
            <v>A</v>
          </cell>
        </row>
      </sheetData>
      <sheetData sheetId="17632" refreshError="1"/>
      <sheetData sheetId="17633">
        <row r="9">
          <cell r="A9" t="str">
            <v>A</v>
          </cell>
        </row>
      </sheetData>
      <sheetData sheetId="17634">
        <row r="9">
          <cell r="A9" t="str">
            <v>A</v>
          </cell>
        </row>
      </sheetData>
      <sheetData sheetId="17635">
        <row r="9">
          <cell r="A9" t="str">
            <v>A</v>
          </cell>
        </row>
      </sheetData>
      <sheetData sheetId="17636" refreshError="1"/>
      <sheetData sheetId="17637" refreshError="1"/>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row r="9">
          <cell r="A9" t="str">
            <v>A</v>
          </cell>
        </row>
      </sheetData>
      <sheetData sheetId="17648" refreshError="1"/>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efreshError="1"/>
      <sheetData sheetId="17654">
        <row r="9">
          <cell r="A9" t="str">
            <v>A</v>
          </cell>
        </row>
      </sheetData>
      <sheetData sheetId="17655">
        <row r="9">
          <cell r="A9" t="str">
            <v>A</v>
          </cell>
        </row>
      </sheetData>
      <sheetData sheetId="17656" refreshError="1"/>
      <sheetData sheetId="17657" refreshError="1"/>
      <sheetData sheetId="17658" refreshError="1"/>
      <sheetData sheetId="17659" refreshError="1"/>
      <sheetData sheetId="17660">
        <row r="9">
          <cell r="A9" t="str">
            <v>A</v>
          </cell>
        </row>
      </sheetData>
      <sheetData sheetId="17661">
        <row r="9">
          <cell r="A9" t="str">
            <v>A</v>
          </cell>
        </row>
      </sheetData>
      <sheetData sheetId="17662">
        <row r="9">
          <cell r="A9" t="str">
            <v>A</v>
          </cell>
        </row>
      </sheetData>
      <sheetData sheetId="17663">
        <row r="9">
          <cell r="A9" t="str">
            <v>A</v>
          </cell>
        </row>
      </sheetData>
      <sheetData sheetId="17664">
        <row r="9">
          <cell r="A9" t="str">
            <v>A</v>
          </cell>
        </row>
      </sheetData>
      <sheetData sheetId="17665">
        <row r="9">
          <cell r="A9" t="str">
            <v>A</v>
          </cell>
        </row>
      </sheetData>
      <sheetData sheetId="17666">
        <row r="9">
          <cell r="A9" t="str">
            <v>A</v>
          </cell>
        </row>
      </sheetData>
      <sheetData sheetId="17667" refreshError="1"/>
      <sheetData sheetId="17668" refreshError="1"/>
      <sheetData sheetId="17669">
        <row r="9">
          <cell r="A9" t="str">
            <v>A</v>
          </cell>
        </row>
      </sheetData>
      <sheetData sheetId="17670">
        <row r="9">
          <cell r="A9" t="str">
            <v>A</v>
          </cell>
        </row>
      </sheetData>
      <sheetData sheetId="17671">
        <row r="9">
          <cell r="A9" t="str">
            <v>A</v>
          </cell>
        </row>
      </sheetData>
      <sheetData sheetId="17672">
        <row r="9">
          <cell r="A9" t="str">
            <v>A</v>
          </cell>
        </row>
      </sheetData>
      <sheetData sheetId="17673">
        <row r="9">
          <cell r="A9" t="str">
            <v>A</v>
          </cell>
        </row>
      </sheetData>
      <sheetData sheetId="17674">
        <row r="9">
          <cell r="A9" t="str">
            <v>A</v>
          </cell>
        </row>
      </sheetData>
      <sheetData sheetId="17675">
        <row r="9">
          <cell r="A9" t="str">
            <v>A</v>
          </cell>
        </row>
      </sheetData>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ow r="9">
          <cell r="A9" t="str">
            <v>A</v>
          </cell>
        </row>
      </sheetData>
      <sheetData sheetId="17681">
        <row r="9">
          <cell r="A9" t="str">
            <v>A</v>
          </cell>
        </row>
      </sheetData>
      <sheetData sheetId="17682">
        <row r="9">
          <cell r="A9" t="str">
            <v>A</v>
          </cell>
        </row>
      </sheetData>
      <sheetData sheetId="17683">
        <row r="9">
          <cell r="A9" t="str">
            <v>A</v>
          </cell>
        </row>
      </sheetData>
      <sheetData sheetId="17684">
        <row r="9">
          <cell r="A9" t="str">
            <v>A</v>
          </cell>
        </row>
      </sheetData>
      <sheetData sheetId="17685">
        <row r="9">
          <cell r="A9" t="str">
            <v>A</v>
          </cell>
        </row>
      </sheetData>
      <sheetData sheetId="17686">
        <row r="9">
          <cell r="A9" t="str">
            <v>A</v>
          </cell>
        </row>
      </sheetData>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ow r="9">
          <cell r="A9" t="str">
            <v>A</v>
          </cell>
        </row>
      </sheetData>
      <sheetData sheetId="17695">
        <row r="9">
          <cell r="A9" t="str">
            <v>A</v>
          </cell>
        </row>
      </sheetData>
      <sheetData sheetId="17696">
        <row r="9">
          <cell r="A9" t="str">
            <v>A</v>
          </cell>
        </row>
      </sheetData>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efreshError="1"/>
      <sheetData sheetId="17740" refreshError="1"/>
      <sheetData sheetId="17741" refreshError="1"/>
      <sheetData sheetId="17742" refreshError="1"/>
      <sheetData sheetId="17743" refreshError="1"/>
      <sheetData sheetId="17744" refreshError="1"/>
      <sheetData sheetId="17745">
        <row r="9">
          <cell r="A9" t="str">
            <v>A</v>
          </cell>
        </row>
      </sheetData>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ow r="9">
          <cell r="A9" t="str">
            <v>A</v>
          </cell>
        </row>
      </sheetData>
      <sheetData sheetId="17769" refreshError="1"/>
      <sheetData sheetId="17770">
        <row r="9">
          <cell r="A9" t="str">
            <v>A</v>
          </cell>
        </row>
      </sheetData>
      <sheetData sheetId="17771">
        <row r="9">
          <cell r="A9" t="str">
            <v>A</v>
          </cell>
        </row>
      </sheetData>
      <sheetData sheetId="17772">
        <row r="9">
          <cell r="A9" t="str">
            <v>A</v>
          </cell>
        </row>
      </sheetData>
      <sheetData sheetId="17773">
        <row r="9">
          <cell r="A9" t="str">
            <v>A</v>
          </cell>
        </row>
      </sheetData>
      <sheetData sheetId="17774">
        <row r="9">
          <cell r="A9" t="str">
            <v>A</v>
          </cell>
        </row>
      </sheetData>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ow r="9">
          <cell r="A9" t="str">
            <v>A</v>
          </cell>
        </row>
      </sheetData>
      <sheetData sheetId="17800">
        <row r="9">
          <cell r="A9" t="str">
            <v>A</v>
          </cell>
        </row>
      </sheetData>
      <sheetData sheetId="17801" refreshError="1"/>
      <sheetData sheetId="17802" refreshError="1"/>
      <sheetData sheetId="17803" refreshError="1"/>
      <sheetData sheetId="17804">
        <row r="9">
          <cell r="A9" t="str">
            <v>A</v>
          </cell>
        </row>
      </sheetData>
      <sheetData sheetId="17805">
        <row r="9">
          <cell r="A9" t="str">
            <v>A</v>
          </cell>
        </row>
      </sheetData>
      <sheetData sheetId="17806">
        <row r="9">
          <cell r="A9" t="str">
            <v>A</v>
          </cell>
        </row>
      </sheetData>
      <sheetData sheetId="17807">
        <row r="9">
          <cell r="A9" t="str">
            <v>A</v>
          </cell>
        </row>
      </sheetData>
      <sheetData sheetId="17808">
        <row r="9">
          <cell r="A9" t="str">
            <v>A</v>
          </cell>
        </row>
      </sheetData>
      <sheetData sheetId="17809">
        <row r="9">
          <cell r="A9" t="str">
            <v>A</v>
          </cell>
        </row>
      </sheetData>
      <sheetData sheetId="17810"/>
      <sheetData sheetId="17811"/>
      <sheetData sheetId="17812"/>
      <sheetData sheetId="17813"/>
      <sheetData sheetId="17814"/>
      <sheetData sheetId="17815"/>
      <sheetData sheetId="17816"/>
      <sheetData sheetId="17817">
        <row r="9">
          <cell r="A9" t="str">
            <v>A</v>
          </cell>
        </row>
      </sheetData>
      <sheetData sheetId="17818"/>
      <sheetData sheetId="17819">
        <row r="9">
          <cell r="A9" t="str">
            <v>A</v>
          </cell>
        </row>
      </sheetData>
      <sheetData sheetId="17820">
        <row r="9">
          <cell r="A9" t="str">
            <v>A</v>
          </cell>
        </row>
      </sheetData>
      <sheetData sheetId="17821">
        <row r="9">
          <cell r="A9" t="str">
            <v>A</v>
          </cell>
        </row>
      </sheetData>
      <sheetData sheetId="17822">
        <row r="9">
          <cell r="A9" t="str">
            <v>A</v>
          </cell>
        </row>
      </sheetData>
      <sheetData sheetId="17823">
        <row r="9">
          <cell r="A9" t="str">
            <v>A</v>
          </cell>
        </row>
      </sheetData>
      <sheetData sheetId="17824">
        <row r="9">
          <cell r="A9" t="str">
            <v>A</v>
          </cell>
        </row>
      </sheetData>
      <sheetData sheetId="17825">
        <row r="9">
          <cell r="A9" t="str">
            <v>A</v>
          </cell>
        </row>
      </sheetData>
      <sheetData sheetId="17826">
        <row r="9">
          <cell r="A9" t="str">
            <v>A</v>
          </cell>
        </row>
      </sheetData>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sheetData sheetId="17837"/>
      <sheetData sheetId="17838"/>
      <sheetData sheetId="17839">
        <row r="9">
          <cell r="A9" t="str">
            <v>A</v>
          </cell>
        </row>
      </sheetData>
      <sheetData sheetId="17840">
        <row r="9">
          <cell r="A9" t="str">
            <v>A</v>
          </cell>
        </row>
      </sheetData>
      <sheetData sheetId="17841"/>
      <sheetData sheetId="17842">
        <row r="9">
          <cell r="A9" t="str">
            <v>A</v>
          </cell>
        </row>
      </sheetData>
      <sheetData sheetId="17843">
        <row r="9">
          <cell r="A9" t="str">
            <v>A</v>
          </cell>
        </row>
      </sheetData>
      <sheetData sheetId="17844"/>
      <sheetData sheetId="17845"/>
      <sheetData sheetId="17846"/>
      <sheetData sheetId="17847"/>
      <sheetData sheetId="17848"/>
      <sheetData sheetId="17849"/>
      <sheetData sheetId="17850"/>
      <sheetData sheetId="17851"/>
      <sheetData sheetId="17852"/>
      <sheetData sheetId="17853"/>
      <sheetData sheetId="17854"/>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ow r="9">
          <cell r="A9" t="str">
            <v>A</v>
          </cell>
        </row>
      </sheetData>
      <sheetData sheetId="17867">
        <row r="9">
          <cell r="A9" t="str">
            <v>A</v>
          </cell>
        </row>
      </sheetData>
      <sheetData sheetId="17868" refreshError="1"/>
      <sheetData sheetId="17869" refreshError="1"/>
      <sheetData sheetId="17870" refreshError="1"/>
      <sheetData sheetId="17871">
        <row r="9">
          <cell r="A9" t="str">
            <v>A</v>
          </cell>
        </row>
      </sheetData>
      <sheetData sheetId="17872">
        <row r="9">
          <cell r="A9" t="str">
            <v>A</v>
          </cell>
        </row>
      </sheetData>
      <sheetData sheetId="17873" refreshError="1"/>
      <sheetData sheetId="17874" refreshError="1"/>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efreshError="1"/>
      <sheetData sheetId="17902" refreshError="1"/>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ow r="9">
          <cell r="A9" t="str">
            <v>A</v>
          </cell>
        </row>
      </sheetData>
      <sheetData sheetId="17910">
        <row r="9">
          <cell r="A9" t="str">
            <v>A</v>
          </cell>
        </row>
      </sheetData>
      <sheetData sheetId="17911">
        <row r="9">
          <cell r="A9" t="str">
            <v>A</v>
          </cell>
        </row>
      </sheetData>
      <sheetData sheetId="17912">
        <row r="9">
          <cell r="A9" t="str">
            <v>A</v>
          </cell>
        </row>
      </sheetData>
      <sheetData sheetId="17913">
        <row r="9">
          <cell r="A9" t="str">
            <v>A</v>
          </cell>
        </row>
      </sheetData>
      <sheetData sheetId="17914">
        <row r="9">
          <cell r="A9" t="str">
            <v>A</v>
          </cell>
        </row>
      </sheetData>
      <sheetData sheetId="17915">
        <row r="9">
          <cell r="A9" t="str">
            <v>A</v>
          </cell>
        </row>
      </sheetData>
      <sheetData sheetId="17916">
        <row r="9">
          <cell r="A9" t="str">
            <v>A</v>
          </cell>
        </row>
      </sheetData>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row r="9">
          <cell r="A9" t="str">
            <v>A</v>
          </cell>
        </row>
      </sheetData>
      <sheetData sheetId="17929">
        <row r="9">
          <cell r="A9" t="str">
            <v>A</v>
          </cell>
        </row>
      </sheetData>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sheetData sheetId="17963"/>
      <sheetData sheetId="17964">
        <row r="9">
          <cell r="A9" t="str">
            <v>A</v>
          </cell>
        </row>
      </sheetData>
      <sheetData sheetId="17965">
        <row r="9">
          <cell r="A9" t="str">
            <v>A</v>
          </cell>
        </row>
      </sheetData>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efreshError="1"/>
      <sheetData sheetId="17974"/>
      <sheetData sheetId="17975"/>
      <sheetData sheetId="17976"/>
      <sheetData sheetId="17977"/>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efreshError="1"/>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efreshError="1"/>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sheetData sheetId="18017"/>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ow r="9">
          <cell r="A9" t="str">
            <v>A</v>
          </cell>
        </row>
      </sheetData>
      <sheetData sheetId="18027" refreshError="1"/>
      <sheetData sheetId="18028" refreshError="1"/>
      <sheetData sheetId="18029" refreshError="1"/>
      <sheetData sheetId="18030" refreshError="1"/>
      <sheetData sheetId="18031">
        <row r="9">
          <cell r="A9" t="str">
            <v>A</v>
          </cell>
        </row>
      </sheetData>
      <sheetData sheetId="18032">
        <row r="9">
          <cell r="A9" t="str">
            <v>A</v>
          </cell>
        </row>
      </sheetData>
      <sheetData sheetId="18033">
        <row r="9">
          <cell r="A9" t="str">
            <v>A</v>
          </cell>
        </row>
      </sheetData>
      <sheetData sheetId="18034">
        <row r="9">
          <cell r="A9" t="str">
            <v>A</v>
          </cell>
        </row>
      </sheetData>
      <sheetData sheetId="18035">
        <row r="9">
          <cell r="A9" t="str">
            <v>A</v>
          </cell>
        </row>
      </sheetData>
      <sheetData sheetId="18036">
        <row r="9">
          <cell r="A9" t="str">
            <v>A</v>
          </cell>
        </row>
      </sheetData>
      <sheetData sheetId="18037">
        <row r="9">
          <cell r="A9" t="str">
            <v>A</v>
          </cell>
        </row>
      </sheetData>
      <sheetData sheetId="18038">
        <row r="9">
          <cell r="A9" t="str">
            <v>A</v>
          </cell>
        </row>
      </sheetData>
      <sheetData sheetId="18039">
        <row r="9">
          <cell r="A9" t="str">
            <v>A</v>
          </cell>
        </row>
      </sheetData>
      <sheetData sheetId="18040">
        <row r="9">
          <cell r="A9" t="str">
            <v>A</v>
          </cell>
        </row>
      </sheetData>
      <sheetData sheetId="18041">
        <row r="9">
          <cell r="A9" t="str">
            <v>A</v>
          </cell>
        </row>
      </sheetData>
      <sheetData sheetId="18042">
        <row r="9">
          <cell r="A9" t="str">
            <v>A</v>
          </cell>
        </row>
      </sheetData>
      <sheetData sheetId="18043">
        <row r="9">
          <cell r="A9" t="str">
            <v>A</v>
          </cell>
        </row>
      </sheetData>
      <sheetData sheetId="18044">
        <row r="9">
          <cell r="A9" t="str">
            <v>A</v>
          </cell>
        </row>
      </sheetData>
      <sheetData sheetId="18045" refreshError="1"/>
      <sheetData sheetId="18046">
        <row r="9">
          <cell r="A9" t="str">
            <v>A</v>
          </cell>
        </row>
      </sheetData>
      <sheetData sheetId="18047">
        <row r="9">
          <cell r="A9" t="str">
            <v>A</v>
          </cell>
        </row>
      </sheetData>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sheetData sheetId="18054">
        <row r="9">
          <cell r="A9" t="str">
            <v>A</v>
          </cell>
        </row>
      </sheetData>
      <sheetData sheetId="18055">
        <row r="9">
          <cell r="A9" t="str">
            <v>A</v>
          </cell>
        </row>
      </sheetData>
      <sheetData sheetId="18056">
        <row r="9">
          <cell r="A9" t="str">
            <v>A</v>
          </cell>
        </row>
      </sheetData>
      <sheetData sheetId="18057">
        <row r="9">
          <cell r="A9" t="str">
            <v>A</v>
          </cell>
        </row>
      </sheetData>
      <sheetData sheetId="18058">
        <row r="9">
          <cell r="A9" t="str">
            <v>A</v>
          </cell>
        </row>
      </sheetData>
      <sheetData sheetId="18059">
        <row r="9">
          <cell r="A9" t="str">
            <v>A</v>
          </cell>
        </row>
      </sheetData>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sheetData sheetId="18067"/>
      <sheetData sheetId="18068">
        <row r="9">
          <cell r="A9" t="str">
            <v>A</v>
          </cell>
        </row>
      </sheetData>
      <sheetData sheetId="18069"/>
      <sheetData sheetId="18070"/>
      <sheetData sheetId="18071"/>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sheetData sheetId="18079">
        <row r="9">
          <cell r="A9" t="str">
            <v>A</v>
          </cell>
        </row>
      </sheetData>
      <sheetData sheetId="18080"/>
      <sheetData sheetId="18081"/>
      <sheetData sheetId="18082"/>
      <sheetData sheetId="18083"/>
      <sheetData sheetId="18084"/>
      <sheetData sheetId="18085">
        <row r="9">
          <cell r="A9" t="str">
            <v>A</v>
          </cell>
        </row>
      </sheetData>
      <sheetData sheetId="18086">
        <row r="9">
          <cell r="A9" t="str">
            <v>A</v>
          </cell>
        </row>
      </sheetData>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sheetData sheetId="18172"/>
      <sheetData sheetId="18173"/>
      <sheetData sheetId="18174"/>
      <sheetData sheetId="18175"/>
      <sheetData sheetId="18176"/>
      <sheetData sheetId="18177"/>
      <sheetData sheetId="18178"/>
      <sheetData sheetId="18179"/>
      <sheetData sheetId="18180"/>
      <sheetData sheetId="18181" refreshError="1"/>
      <sheetData sheetId="18182" refreshError="1"/>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sheetData sheetId="18198"/>
      <sheetData sheetId="18199"/>
      <sheetData sheetId="18200"/>
      <sheetData sheetId="18201"/>
      <sheetData sheetId="18202" refreshError="1"/>
      <sheetData sheetId="18203"/>
      <sheetData sheetId="18204"/>
      <sheetData sheetId="18205" refreshError="1"/>
      <sheetData sheetId="18206" refreshError="1"/>
      <sheetData sheetId="18207" refreshError="1"/>
      <sheetData sheetId="18208" refreshError="1"/>
      <sheetData sheetId="18209" refreshError="1"/>
      <sheetData sheetId="18210"/>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ow r="9">
          <cell r="A9" t="str">
            <v>A</v>
          </cell>
        </row>
      </sheetData>
      <sheetData sheetId="18220">
        <row r="9">
          <cell r="A9" t="str">
            <v>A</v>
          </cell>
        </row>
      </sheetData>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sheetData sheetId="18250">
        <row r="9">
          <cell r="A9" t="str">
            <v>A</v>
          </cell>
        </row>
      </sheetData>
      <sheetData sheetId="18251">
        <row r="9">
          <cell r="A9" t="str">
            <v>A</v>
          </cell>
        </row>
      </sheetData>
      <sheetData sheetId="18252">
        <row r="9">
          <cell r="A9" t="str">
            <v>A</v>
          </cell>
        </row>
      </sheetData>
      <sheetData sheetId="18253">
        <row r="9">
          <cell r="A9" t="str">
            <v>A</v>
          </cell>
        </row>
      </sheetData>
      <sheetData sheetId="18254">
        <row r="9">
          <cell r="A9" t="str">
            <v>A</v>
          </cell>
        </row>
      </sheetData>
      <sheetData sheetId="18255">
        <row r="9">
          <cell r="A9" t="str">
            <v>A</v>
          </cell>
        </row>
      </sheetData>
      <sheetData sheetId="18256"/>
      <sheetData sheetId="18257"/>
      <sheetData sheetId="18258"/>
      <sheetData sheetId="18259">
        <row r="9">
          <cell r="A9" t="str">
            <v>A</v>
          </cell>
        </row>
      </sheetData>
      <sheetData sheetId="18260"/>
      <sheetData sheetId="18261"/>
      <sheetData sheetId="18262">
        <row r="9">
          <cell r="A9" t="str">
            <v>A</v>
          </cell>
        </row>
      </sheetData>
      <sheetData sheetId="18263"/>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sheetData sheetId="18270"/>
      <sheetData sheetId="18271"/>
      <sheetData sheetId="18272"/>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ow r="9">
          <cell r="A9" t="str">
            <v>A</v>
          </cell>
        </row>
      </sheetData>
      <sheetData sheetId="18334">
        <row r="9">
          <cell r="A9" t="str">
            <v>A</v>
          </cell>
        </row>
      </sheetData>
      <sheetData sheetId="18335">
        <row r="9">
          <cell r="A9" t="str">
            <v>A</v>
          </cell>
        </row>
      </sheetData>
      <sheetData sheetId="18336">
        <row r="9">
          <cell r="A9" t="str">
            <v>A</v>
          </cell>
        </row>
      </sheetData>
      <sheetData sheetId="18337">
        <row r="9">
          <cell r="A9" t="str">
            <v>A</v>
          </cell>
        </row>
      </sheetData>
      <sheetData sheetId="18338">
        <row r="9">
          <cell r="A9" t="str">
            <v>A</v>
          </cell>
        </row>
      </sheetData>
      <sheetData sheetId="18339">
        <row r="9">
          <cell r="A9" t="str">
            <v>A</v>
          </cell>
        </row>
      </sheetData>
      <sheetData sheetId="18340">
        <row r="9">
          <cell r="A9" t="str">
            <v>A</v>
          </cell>
        </row>
      </sheetData>
      <sheetData sheetId="18341">
        <row r="9">
          <cell r="A9" t="str">
            <v>A</v>
          </cell>
        </row>
      </sheetData>
      <sheetData sheetId="18342">
        <row r="9">
          <cell r="A9" t="str">
            <v>A</v>
          </cell>
        </row>
      </sheetData>
      <sheetData sheetId="18343">
        <row r="9">
          <cell r="A9" t="str">
            <v>A</v>
          </cell>
        </row>
      </sheetData>
      <sheetData sheetId="18344">
        <row r="9">
          <cell r="A9" t="str">
            <v>A</v>
          </cell>
        </row>
      </sheetData>
      <sheetData sheetId="18345">
        <row r="9">
          <cell r="A9" t="str">
            <v>A</v>
          </cell>
        </row>
      </sheetData>
      <sheetData sheetId="18346">
        <row r="9">
          <cell r="A9" t="str">
            <v>A</v>
          </cell>
        </row>
      </sheetData>
      <sheetData sheetId="18347">
        <row r="9">
          <cell r="A9" t="str">
            <v>A</v>
          </cell>
        </row>
      </sheetData>
      <sheetData sheetId="18348">
        <row r="9">
          <cell r="A9" t="str">
            <v>A</v>
          </cell>
        </row>
      </sheetData>
      <sheetData sheetId="18349">
        <row r="9">
          <cell r="A9" t="str">
            <v>A</v>
          </cell>
        </row>
      </sheetData>
      <sheetData sheetId="18350">
        <row r="9">
          <cell r="A9" t="str">
            <v>A</v>
          </cell>
        </row>
      </sheetData>
      <sheetData sheetId="18351">
        <row r="9">
          <cell r="A9" t="str">
            <v>A</v>
          </cell>
        </row>
      </sheetData>
      <sheetData sheetId="18352">
        <row r="9">
          <cell r="A9" t="str">
            <v>A</v>
          </cell>
        </row>
      </sheetData>
      <sheetData sheetId="18353" refreshError="1"/>
      <sheetData sheetId="18354">
        <row r="9">
          <cell r="A9" t="str">
            <v>A</v>
          </cell>
        </row>
      </sheetData>
      <sheetData sheetId="18355">
        <row r="9">
          <cell r="A9" t="str">
            <v>A</v>
          </cell>
        </row>
      </sheetData>
      <sheetData sheetId="18356">
        <row r="9">
          <cell r="A9" t="str">
            <v>A</v>
          </cell>
        </row>
      </sheetData>
      <sheetData sheetId="18357">
        <row r="9">
          <cell r="A9" t="str">
            <v>A</v>
          </cell>
        </row>
      </sheetData>
      <sheetData sheetId="18358">
        <row r="9">
          <cell r="A9" t="str">
            <v>A</v>
          </cell>
        </row>
      </sheetData>
      <sheetData sheetId="18359">
        <row r="9">
          <cell r="A9" t="str">
            <v>A</v>
          </cell>
        </row>
      </sheetData>
      <sheetData sheetId="18360" refreshError="1"/>
      <sheetData sheetId="18361">
        <row r="9">
          <cell r="A9" t="str">
            <v>A</v>
          </cell>
        </row>
      </sheetData>
      <sheetData sheetId="18362">
        <row r="9">
          <cell r="A9" t="str">
            <v>A</v>
          </cell>
        </row>
      </sheetData>
      <sheetData sheetId="18363">
        <row r="9">
          <cell r="A9" t="str">
            <v>A</v>
          </cell>
        </row>
      </sheetData>
      <sheetData sheetId="18364"/>
      <sheetData sheetId="18365">
        <row r="9">
          <cell r="A9" t="str">
            <v>A</v>
          </cell>
        </row>
      </sheetData>
      <sheetData sheetId="18366">
        <row r="9">
          <cell r="A9" t="str">
            <v>A</v>
          </cell>
        </row>
      </sheetData>
      <sheetData sheetId="18367">
        <row r="9">
          <cell r="A9" t="str">
            <v>A</v>
          </cell>
        </row>
      </sheetData>
      <sheetData sheetId="18368"/>
      <sheetData sheetId="18369">
        <row r="9">
          <cell r="A9" t="str">
            <v>A</v>
          </cell>
        </row>
      </sheetData>
      <sheetData sheetId="18370">
        <row r="9">
          <cell r="A9" t="str">
            <v>A</v>
          </cell>
        </row>
      </sheetData>
      <sheetData sheetId="18371">
        <row r="9">
          <cell r="A9" t="str">
            <v>A</v>
          </cell>
        </row>
      </sheetData>
      <sheetData sheetId="18372">
        <row r="9">
          <cell r="A9" t="str">
            <v>A</v>
          </cell>
        </row>
      </sheetData>
      <sheetData sheetId="18373">
        <row r="9">
          <cell r="A9" t="str">
            <v>A</v>
          </cell>
        </row>
      </sheetData>
      <sheetData sheetId="18374">
        <row r="9">
          <cell r="A9" t="str">
            <v>A</v>
          </cell>
        </row>
      </sheetData>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efreshError="1"/>
      <sheetData sheetId="18389" refreshError="1"/>
      <sheetData sheetId="18390">
        <row r="9">
          <cell r="A9" t="str">
            <v>A</v>
          </cell>
        </row>
      </sheetData>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ow r="9">
          <cell r="A9" t="str">
            <v>A</v>
          </cell>
        </row>
      </sheetData>
      <sheetData sheetId="18406">
        <row r="9">
          <cell r="A9" t="str">
            <v>A</v>
          </cell>
        </row>
      </sheetData>
      <sheetData sheetId="18407">
        <row r="9">
          <cell r="A9" t="str">
            <v>A</v>
          </cell>
        </row>
      </sheetData>
      <sheetData sheetId="18408">
        <row r="9">
          <cell r="A9" t="str">
            <v>A</v>
          </cell>
        </row>
      </sheetData>
      <sheetData sheetId="18409">
        <row r="9">
          <cell r="A9" t="str">
            <v>A</v>
          </cell>
        </row>
      </sheetData>
      <sheetData sheetId="18410">
        <row r="9">
          <cell r="A9" t="str">
            <v>A</v>
          </cell>
        </row>
      </sheetData>
      <sheetData sheetId="18411">
        <row r="9">
          <cell r="A9" t="str">
            <v>A</v>
          </cell>
        </row>
      </sheetData>
      <sheetData sheetId="18412">
        <row r="9">
          <cell r="A9" t="str">
            <v>A</v>
          </cell>
        </row>
      </sheetData>
      <sheetData sheetId="18413">
        <row r="9">
          <cell r="A9" t="str">
            <v>A</v>
          </cell>
        </row>
      </sheetData>
      <sheetData sheetId="18414">
        <row r="9">
          <cell r="A9" t="str">
            <v>A</v>
          </cell>
        </row>
      </sheetData>
      <sheetData sheetId="18415">
        <row r="9">
          <cell r="A9" t="str">
            <v>A</v>
          </cell>
        </row>
      </sheetData>
      <sheetData sheetId="18416">
        <row r="9">
          <cell r="A9" t="str">
            <v>A</v>
          </cell>
        </row>
      </sheetData>
      <sheetData sheetId="18417">
        <row r="9">
          <cell r="A9" t="str">
            <v>A</v>
          </cell>
        </row>
      </sheetData>
      <sheetData sheetId="18418">
        <row r="9">
          <cell r="A9" t="str">
            <v>A</v>
          </cell>
        </row>
      </sheetData>
      <sheetData sheetId="18419">
        <row r="9">
          <cell r="A9" t="str">
            <v>A</v>
          </cell>
        </row>
      </sheetData>
      <sheetData sheetId="18420">
        <row r="9">
          <cell r="A9" t="str">
            <v>A</v>
          </cell>
        </row>
      </sheetData>
      <sheetData sheetId="18421">
        <row r="9">
          <cell r="A9" t="str">
            <v>A</v>
          </cell>
        </row>
      </sheetData>
      <sheetData sheetId="18422">
        <row r="9">
          <cell r="A9" t="str">
            <v>A</v>
          </cell>
        </row>
      </sheetData>
      <sheetData sheetId="18423" refreshError="1"/>
      <sheetData sheetId="18424" refreshError="1"/>
      <sheetData sheetId="18425">
        <row r="9">
          <cell r="A9" t="str">
            <v>A</v>
          </cell>
        </row>
      </sheetData>
      <sheetData sheetId="18426"/>
      <sheetData sheetId="18427"/>
      <sheetData sheetId="18428"/>
      <sheetData sheetId="18429"/>
      <sheetData sheetId="18430"/>
      <sheetData sheetId="18431">
        <row r="9">
          <cell r="A9" t="str">
            <v>A</v>
          </cell>
        </row>
      </sheetData>
      <sheetData sheetId="18432">
        <row r="9">
          <cell r="A9" t="str">
            <v>A</v>
          </cell>
        </row>
      </sheetData>
      <sheetData sheetId="18433"/>
      <sheetData sheetId="18434"/>
      <sheetData sheetId="18435"/>
      <sheetData sheetId="18436"/>
      <sheetData sheetId="18437"/>
      <sheetData sheetId="18438"/>
      <sheetData sheetId="18439"/>
      <sheetData sheetId="18440">
        <row r="9">
          <cell r="A9" t="str">
            <v>A</v>
          </cell>
        </row>
      </sheetData>
      <sheetData sheetId="18441">
        <row r="9">
          <cell r="A9" t="str">
            <v>A</v>
          </cell>
        </row>
      </sheetData>
      <sheetData sheetId="18442">
        <row r="9">
          <cell r="A9" t="str">
            <v>A</v>
          </cell>
        </row>
      </sheetData>
      <sheetData sheetId="18443">
        <row r="9">
          <cell r="A9" t="str">
            <v>A</v>
          </cell>
        </row>
      </sheetData>
      <sheetData sheetId="18444">
        <row r="9">
          <cell r="A9" t="str">
            <v>A</v>
          </cell>
        </row>
      </sheetData>
      <sheetData sheetId="18445">
        <row r="9">
          <cell r="A9" t="str">
            <v>A</v>
          </cell>
        </row>
      </sheetData>
      <sheetData sheetId="18446">
        <row r="9">
          <cell r="A9" t="str">
            <v>A</v>
          </cell>
        </row>
      </sheetData>
      <sheetData sheetId="18447">
        <row r="9">
          <cell r="A9" t="str">
            <v>A</v>
          </cell>
        </row>
      </sheetData>
      <sheetData sheetId="18448">
        <row r="9">
          <cell r="A9" t="str">
            <v>A</v>
          </cell>
        </row>
      </sheetData>
      <sheetData sheetId="18449">
        <row r="9">
          <cell r="A9" t="str">
            <v>A</v>
          </cell>
        </row>
      </sheetData>
      <sheetData sheetId="18450">
        <row r="9">
          <cell r="A9" t="str">
            <v>A</v>
          </cell>
        </row>
      </sheetData>
      <sheetData sheetId="18451">
        <row r="9">
          <cell r="A9" t="str">
            <v>A</v>
          </cell>
        </row>
      </sheetData>
      <sheetData sheetId="18452">
        <row r="9">
          <cell r="A9" t="str">
            <v>A</v>
          </cell>
        </row>
      </sheetData>
      <sheetData sheetId="18453">
        <row r="9">
          <cell r="A9" t="str">
            <v>A</v>
          </cell>
        </row>
      </sheetData>
      <sheetData sheetId="18454">
        <row r="9">
          <cell r="A9" t="str">
            <v>A</v>
          </cell>
        </row>
      </sheetData>
      <sheetData sheetId="18455">
        <row r="9">
          <cell r="A9" t="str">
            <v>A</v>
          </cell>
        </row>
      </sheetData>
      <sheetData sheetId="18456">
        <row r="9">
          <cell r="A9" t="str">
            <v>A</v>
          </cell>
        </row>
      </sheetData>
      <sheetData sheetId="18457">
        <row r="9">
          <cell r="A9" t="str">
            <v>A</v>
          </cell>
        </row>
      </sheetData>
      <sheetData sheetId="18458">
        <row r="9">
          <cell r="A9" t="str">
            <v>A</v>
          </cell>
        </row>
      </sheetData>
      <sheetData sheetId="18459">
        <row r="9">
          <cell r="A9" t="str">
            <v>A</v>
          </cell>
        </row>
      </sheetData>
      <sheetData sheetId="18460">
        <row r="9">
          <cell r="A9" t="str">
            <v>A</v>
          </cell>
        </row>
      </sheetData>
      <sheetData sheetId="18461">
        <row r="9">
          <cell r="A9" t="str">
            <v>A</v>
          </cell>
        </row>
      </sheetData>
      <sheetData sheetId="18462">
        <row r="9">
          <cell r="A9" t="str">
            <v>A</v>
          </cell>
        </row>
      </sheetData>
      <sheetData sheetId="18463">
        <row r="9">
          <cell r="A9" t="str">
            <v>A</v>
          </cell>
        </row>
      </sheetData>
      <sheetData sheetId="18464">
        <row r="9">
          <cell r="A9" t="str">
            <v>A</v>
          </cell>
        </row>
      </sheetData>
      <sheetData sheetId="18465">
        <row r="9">
          <cell r="A9" t="str">
            <v>A</v>
          </cell>
        </row>
      </sheetData>
      <sheetData sheetId="18466">
        <row r="9">
          <cell r="A9" t="str">
            <v>A</v>
          </cell>
        </row>
      </sheetData>
      <sheetData sheetId="18467">
        <row r="9">
          <cell r="A9" t="str">
            <v>A</v>
          </cell>
        </row>
      </sheetData>
      <sheetData sheetId="18468">
        <row r="9">
          <cell r="A9" t="str">
            <v>A</v>
          </cell>
        </row>
      </sheetData>
      <sheetData sheetId="18469">
        <row r="9">
          <cell r="A9" t="str">
            <v>A</v>
          </cell>
        </row>
      </sheetData>
      <sheetData sheetId="18470">
        <row r="9">
          <cell r="A9" t="str">
            <v>A</v>
          </cell>
        </row>
      </sheetData>
      <sheetData sheetId="18471">
        <row r="9">
          <cell r="A9" t="str">
            <v>A</v>
          </cell>
        </row>
      </sheetData>
      <sheetData sheetId="18472">
        <row r="9">
          <cell r="A9" t="str">
            <v>A</v>
          </cell>
        </row>
      </sheetData>
      <sheetData sheetId="18473">
        <row r="9">
          <cell r="A9" t="str">
            <v>A</v>
          </cell>
        </row>
      </sheetData>
      <sheetData sheetId="18474">
        <row r="9">
          <cell r="A9" t="str">
            <v>A</v>
          </cell>
        </row>
      </sheetData>
      <sheetData sheetId="18475">
        <row r="9">
          <cell r="A9" t="str">
            <v>A</v>
          </cell>
        </row>
      </sheetData>
      <sheetData sheetId="18476">
        <row r="9">
          <cell r="A9" t="str">
            <v>A</v>
          </cell>
        </row>
      </sheetData>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ow r="9">
          <cell r="A9" t="str">
            <v>A</v>
          </cell>
        </row>
      </sheetData>
      <sheetData sheetId="18498">
        <row r="9">
          <cell r="A9" t="str">
            <v>A</v>
          </cell>
        </row>
      </sheetData>
      <sheetData sheetId="18499">
        <row r="9">
          <cell r="A9" t="str">
            <v>A</v>
          </cell>
        </row>
      </sheetData>
      <sheetData sheetId="18500">
        <row r="9">
          <cell r="A9" t="str">
            <v>A</v>
          </cell>
        </row>
      </sheetData>
      <sheetData sheetId="18501">
        <row r="9">
          <cell r="A9" t="str">
            <v>A</v>
          </cell>
        </row>
      </sheetData>
      <sheetData sheetId="18502">
        <row r="9">
          <cell r="A9" t="str">
            <v>A</v>
          </cell>
        </row>
      </sheetData>
      <sheetData sheetId="18503">
        <row r="9">
          <cell r="A9" t="str">
            <v>A</v>
          </cell>
        </row>
      </sheetData>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efreshError="1"/>
      <sheetData sheetId="18713" refreshError="1"/>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ow r="9">
          <cell r="A9" t="str">
            <v>A</v>
          </cell>
        </row>
      </sheetData>
      <sheetData sheetId="18722">
        <row r="9">
          <cell r="A9" t="str">
            <v>A</v>
          </cell>
        </row>
      </sheetData>
      <sheetData sheetId="18723">
        <row r="9">
          <cell r="A9" t="str">
            <v>A</v>
          </cell>
        </row>
      </sheetData>
      <sheetData sheetId="18724" refreshError="1"/>
      <sheetData sheetId="18725" refreshError="1"/>
      <sheetData sheetId="18726" refreshError="1"/>
      <sheetData sheetId="18727">
        <row r="9">
          <cell r="A9" t="str">
            <v>A</v>
          </cell>
        </row>
      </sheetData>
      <sheetData sheetId="18728">
        <row r="9">
          <cell r="A9" t="str">
            <v>A</v>
          </cell>
        </row>
      </sheetData>
      <sheetData sheetId="18729">
        <row r="9">
          <cell r="A9" t="str">
            <v>A</v>
          </cell>
        </row>
      </sheetData>
      <sheetData sheetId="18730">
        <row r="9">
          <cell r="A9" t="str">
            <v>A</v>
          </cell>
        </row>
      </sheetData>
      <sheetData sheetId="18731">
        <row r="9">
          <cell r="A9" t="str">
            <v>A</v>
          </cell>
        </row>
      </sheetData>
      <sheetData sheetId="18732">
        <row r="9">
          <cell r="A9" t="str">
            <v>A</v>
          </cell>
        </row>
      </sheetData>
      <sheetData sheetId="18733">
        <row r="9">
          <cell r="A9" t="str">
            <v>A</v>
          </cell>
        </row>
      </sheetData>
      <sheetData sheetId="18734">
        <row r="9">
          <cell r="A9" t="str">
            <v>A</v>
          </cell>
        </row>
      </sheetData>
      <sheetData sheetId="18735">
        <row r="9">
          <cell r="A9" t="str">
            <v>A</v>
          </cell>
        </row>
      </sheetData>
      <sheetData sheetId="18736">
        <row r="9">
          <cell r="A9" t="str">
            <v>A</v>
          </cell>
        </row>
      </sheetData>
      <sheetData sheetId="18737">
        <row r="9">
          <cell r="A9" t="str">
            <v>A</v>
          </cell>
        </row>
      </sheetData>
      <sheetData sheetId="18738">
        <row r="9">
          <cell r="A9" t="str">
            <v>A</v>
          </cell>
        </row>
      </sheetData>
      <sheetData sheetId="18739">
        <row r="9">
          <cell r="A9" t="str">
            <v>A</v>
          </cell>
        </row>
      </sheetData>
      <sheetData sheetId="18740">
        <row r="9">
          <cell r="A9" t="str">
            <v>A</v>
          </cell>
        </row>
      </sheetData>
      <sheetData sheetId="18741">
        <row r="9">
          <cell r="A9" t="str">
            <v>A</v>
          </cell>
        </row>
      </sheetData>
      <sheetData sheetId="18742">
        <row r="9">
          <cell r="A9" t="str">
            <v>A</v>
          </cell>
        </row>
      </sheetData>
      <sheetData sheetId="18743">
        <row r="9">
          <cell r="A9" t="str">
            <v>A</v>
          </cell>
        </row>
      </sheetData>
      <sheetData sheetId="18744">
        <row r="9">
          <cell r="A9" t="str">
            <v>A</v>
          </cell>
        </row>
      </sheetData>
      <sheetData sheetId="18745">
        <row r="9">
          <cell r="A9" t="str">
            <v>A</v>
          </cell>
        </row>
      </sheetData>
      <sheetData sheetId="18746">
        <row r="9">
          <cell r="A9" t="str">
            <v>A</v>
          </cell>
        </row>
      </sheetData>
      <sheetData sheetId="18747">
        <row r="9">
          <cell r="A9" t="str">
            <v>A</v>
          </cell>
        </row>
      </sheetData>
      <sheetData sheetId="18748">
        <row r="9">
          <cell r="A9" t="str">
            <v>A</v>
          </cell>
        </row>
      </sheetData>
      <sheetData sheetId="18749">
        <row r="9">
          <cell r="A9" t="str">
            <v>A</v>
          </cell>
        </row>
      </sheetData>
      <sheetData sheetId="18750">
        <row r="9">
          <cell r="A9" t="str">
            <v>A</v>
          </cell>
        </row>
      </sheetData>
      <sheetData sheetId="18751">
        <row r="9">
          <cell r="A9" t="str">
            <v>A</v>
          </cell>
        </row>
      </sheetData>
      <sheetData sheetId="18752">
        <row r="9">
          <cell r="A9" t="str">
            <v>A</v>
          </cell>
        </row>
      </sheetData>
      <sheetData sheetId="18753">
        <row r="9">
          <cell r="A9" t="str">
            <v>A</v>
          </cell>
        </row>
      </sheetData>
      <sheetData sheetId="18754">
        <row r="9">
          <cell r="A9" t="str">
            <v>A</v>
          </cell>
        </row>
      </sheetData>
      <sheetData sheetId="18755">
        <row r="9">
          <cell r="A9" t="str">
            <v>A</v>
          </cell>
        </row>
      </sheetData>
      <sheetData sheetId="18756">
        <row r="9">
          <cell r="A9" t="str">
            <v>A</v>
          </cell>
        </row>
      </sheetData>
      <sheetData sheetId="18757">
        <row r="9">
          <cell r="A9" t="str">
            <v>A</v>
          </cell>
        </row>
      </sheetData>
      <sheetData sheetId="18758">
        <row r="9">
          <cell r="A9" t="str">
            <v>A</v>
          </cell>
        </row>
      </sheetData>
      <sheetData sheetId="18759">
        <row r="9">
          <cell r="A9" t="str">
            <v>A</v>
          </cell>
        </row>
      </sheetData>
      <sheetData sheetId="18760">
        <row r="9">
          <cell r="A9" t="str">
            <v>A</v>
          </cell>
        </row>
      </sheetData>
      <sheetData sheetId="18761">
        <row r="9">
          <cell r="A9" t="str">
            <v>A</v>
          </cell>
        </row>
      </sheetData>
      <sheetData sheetId="18762">
        <row r="9">
          <cell r="A9" t="str">
            <v>A</v>
          </cell>
        </row>
      </sheetData>
      <sheetData sheetId="18763">
        <row r="9">
          <cell r="A9" t="str">
            <v>A</v>
          </cell>
        </row>
      </sheetData>
      <sheetData sheetId="18764">
        <row r="9">
          <cell r="A9" t="str">
            <v>A</v>
          </cell>
        </row>
      </sheetData>
      <sheetData sheetId="18765">
        <row r="9">
          <cell r="A9" t="str">
            <v>A</v>
          </cell>
        </row>
      </sheetData>
      <sheetData sheetId="18766">
        <row r="9">
          <cell r="A9" t="str">
            <v>A</v>
          </cell>
        </row>
      </sheetData>
      <sheetData sheetId="18767">
        <row r="9">
          <cell r="A9" t="str">
            <v>A</v>
          </cell>
        </row>
      </sheetData>
      <sheetData sheetId="18768">
        <row r="9">
          <cell r="A9" t="str">
            <v>A</v>
          </cell>
        </row>
      </sheetData>
      <sheetData sheetId="18769">
        <row r="9">
          <cell r="A9" t="str">
            <v>A</v>
          </cell>
        </row>
      </sheetData>
      <sheetData sheetId="18770">
        <row r="9">
          <cell r="A9" t="str">
            <v>A</v>
          </cell>
        </row>
      </sheetData>
      <sheetData sheetId="18771">
        <row r="9">
          <cell r="A9" t="str">
            <v>A</v>
          </cell>
        </row>
      </sheetData>
      <sheetData sheetId="18772">
        <row r="9">
          <cell r="A9" t="str">
            <v>A</v>
          </cell>
        </row>
      </sheetData>
      <sheetData sheetId="18773">
        <row r="9">
          <cell r="A9" t="str">
            <v>A</v>
          </cell>
        </row>
      </sheetData>
      <sheetData sheetId="18774">
        <row r="9">
          <cell r="A9" t="str">
            <v>A</v>
          </cell>
        </row>
      </sheetData>
      <sheetData sheetId="18775">
        <row r="9">
          <cell r="A9" t="str">
            <v>A</v>
          </cell>
        </row>
      </sheetData>
      <sheetData sheetId="18776">
        <row r="9">
          <cell r="A9" t="str">
            <v>A</v>
          </cell>
        </row>
      </sheetData>
      <sheetData sheetId="18777">
        <row r="9">
          <cell r="A9" t="str">
            <v>A</v>
          </cell>
        </row>
      </sheetData>
      <sheetData sheetId="18778">
        <row r="9">
          <cell r="A9" t="str">
            <v>A</v>
          </cell>
        </row>
      </sheetData>
      <sheetData sheetId="18779">
        <row r="9">
          <cell r="A9" t="str">
            <v>A</v>
          </cell>
        </row>
      </sheetData>
      <sheetData sheetId="18780">
        <row r="9">
          <cell r="A9" t="str">
            <v>A</v>
          </cell>
        </row>
      </sheetData>
      <sheetData sheetId="18781">
        <row r="9">
          <cell r="A9" t="str">
            <v>A</v>
          </cell>
        </row>
      </sheetData>
      <sheetData sheetId="18782">
        <row r="9">
          <cell r="A9" t="str">
            <v>A</v>
          </cell>
        </row>
      </sheetData>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row r="9">
          <cell r="A9" t="str">
            <v>A</v>
          </cell>
        </row>
      </sheetData>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row r="9">
          <cell r="A9" t="str">
            <v>A</v>
          </cell>
        </row>
      </sheetData>
      <sheetData sheetId="18817">
        <row r="9">
          <cell r="A9" t="str">
            <v>A</v>
          </cell>
        </row>
      </sheetData>
      <sheetData sheetId="18818">
        <row r="9">
          <cell r="A9" t="str">
            <v>A</v>
          </cell>
        </row>
      </sheetData>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row r="9">
          <cell r="A9" t="str">
            <v>A</v>
          </cell>
        </row>
      </sheetData>
      <sheetData sheetId="18834">
        <row r="9">
          <cell r="A9" t="str">
            <v>A</v>
          </cell>
        </row>
      </sheetData>
      <sheetData sheetId="18835">
        <row r="9">
          <cell r="A9" t="str">
            <v>A</v>
          </cell>
        </row>
      </sheetData>
      <sheetData sheetId="18836">
        <row r="9">
          <cell r="A9" t="str">
            <v>A</v>
          </cell>
        </row>
      </sheetData>
      <sheetData sheetId="18837">
        <row r="9">
          <cell r="A9" t="str">
            <v>A</v>
          </cell>
        </row>
      </sheetData>
      <sheetData sheetId="18838">
        <row r="9">
          <cell r="A9" t="str">
            <v>A</v>
          </cell>
        </row>
      </sheetData>
      <sheetData sheetId="18839">
        <row r="9">
          <cell r="A9" t="str">
            <v>A</v>
          </cell>
        </row>
      </sheetData>
      <sheetData sheetId="18840">
        <row r="9">
          <cell r="A9" t="str">
            <v>A</v>
          </cell>
        </row>
      </sheetData>
      <sheetData sheetId="18841">
        <row r="9">
          <cell r="A9" t="str">
            <v>A</v>
          </cell>
        </row>
      </sheetData>
      <sheetData sheetId="18842">
        <row r="9">
          <cell r="A9" t="str">
            <v>A</v>
          </cell>
        </row>
      </sheetData>
      <sheetData sheetId="18843">
        <row r="9">
          <cell r="A9" t="str">
            <v>A</v>
          </cell>
        </row>
      </sheetData>
      <sheetData sheetId="18844">
        <row r="9">
          <cell r="A9" t="str">
            <v>A</v>
          </cell>
        </row>
      </sheetData>
      <sheetData sheetId="18845">
        <row r="9">
          <cell r="A9" t="str">
            <v>A</v>
          </cell>
        </row>
      </sheetData>
      <sheetData sheetId="18846">
        <row r="9">
          <cell r="A9" t="str">
            <v>A</v>
          </cell>
        </row>
      </sheetData>
      <sheetData sheetId="18847">
        <row r="9">
          <cell r="A9" t="str">
            <v>A</v>
          </cell>
        </row>
      </sheetData>
      <sheetData sheetId="18848">
        <row r="9">
          <cell r="A9" t="str">
            <v>A</v>
          </cell>
        </row>
      </sheetData>
      <sheetData sheetId="18849">
        <row r="9">
          <cell r="A9" t="str">
            <v>A</v>
          </cell>
        </row>
      </sheetData>
      <sheetData sheetId="18850">
        <row r="9">
          <cell r="A9" t="str">
            <v>A</v>
          </cell>
        </row>
      </sheetData>
      <sheetData sheetId="18851">
        <row r="9">
          <cell r="A9" t="str">
            <v>A</v>
          </cell>
        </row>
      </sheetData>
      <sheetData sheetId="18852">
        <row r="9">
          <cell r="A9" t="str">
            <v>A</v>
          </cell>
        </row>
      </sheetData>
      <sheetData sheetId="18853">
        <row r="9">
          <cell r="A9" t="str">
            <v>A</v>
          </cell>
        </row>
      </sheetData>
      <sheetData sheetId="18854">
        <row r="9">
          <cell r="A9" t="str">
            <v>A</v>
          </cell>
        </row>
      </sheetData>
      <sheetData sheetId="18855">
        <row r="9">
          <cell r="A9" t="str">
            <v>A</v>
          </cell>
        </row>
      </sheetData>
      <sheetData sheetId="18856">
        <row r="9">
          <cell r="A9" t="str">
            <v>A</v>
          </cell>
        </row>
      </sheetData>
      <sheetData sheetId="18857">
        <row r="9">
          <cell r="A9" t="str">
            <v>A</v>
          </cell>
        </row>
      </sheetData>
      <sheetData sheetId="18858">
        <row r="9">
          <cell r="A9" t="str">
            <v>A</v>
          </cell>
        </row>
      </sheetData>
      <sheetData sheetId="18859">
        <row r="9">
          <cell r="A9" t="str">
            <v>A</v>
          </cell>
        </row>
      </sheetData>
      <sheetData sheetId="18860">
        <row r="9">
          <cell r="A9" t="str">
            <v>A</v>
          </cell>
        </row>
      </sheetData>
      <sheetData sheetId="18861">
        <row r="9">
          <cell r="A9" t="str">
            <v>A</v>
          </cell>
        </row>
      </sheetData>
      <sheetData sheetId="18862">
        <row r="9">
          <cell r="A9" t="str">
            <v>A</v>
          </cell>
        </row>
      </sheetData>
      <sheetData sheetId="18863">
        <row r="9">
          <cell r="A9" t="str">
            <v>A</v>
          </cell>
        </row>
      </sheetData>
      <sheetData sheetId="18864">
        <row r="9">
          <cell r="A9" t="str">
            <v>A</v>
          </cell>
        </row>
      </sheetData>
      <sheetData sheetId="18865">
        <row r="9">
          <cell r="A9" t="str">
            <v>A</v>
          </cell>
        </row>
      </sheetData>
      <sheetData sheetId="18866">
        <row r="9">
          <cell r="A9" t="str">
            <v>A</v>
          </cell>
        </row>
      </sheetData>
      <sheetData sheetId="18867">
        <row r="9">
          <cell r="A9" t="str">
            <v>A</v>
          </cell>
        </row>
      </sheetData>
      <sheetData sheetId="18868">
        <row r="9">
          <cell r="A9" t="str">
            <v>A</v>
          </cell>
        </row>
      </sheetData>
      <sheetData sheetId="18869">
        <row r="9">
          <cell r="A9" t="str">
            <v>A</v>
          </cell>
        </row>
      </sheetData>
      <sheetData sheetId="18870">
        <row r="9">
          <cell r="A9" t="str">
            <v>A</v>
          </cell>
        </row>
      </sheetData>
      <sheetData sheetId="18871">
        <row r="9">
          <cell r="A9" t="str">
            <v>A</v>
          </cell>
        </row>
      </sheetData>
      <sheetData sheetId="18872">
        <row r="9">
          <cell r="A9" t="str">
            <v>A</v>
          </cell>
        </row>
      </sheetData>
      <sheetData sheetId="18873">
        <row r="9">
          <cell r="A9" t="str">
            <v>A</v>
          </cell>
        </row>
      </sheetData>
      <sheetData sheetId="18874">
        <row r="9">
          <cell r="A9" t="str">
            <v>A</v>
          </cell>
        </row>
      </sheetData>
      <sheetData sheetId="18875">
        <row r="9">
          <cell r="A9" t="str">
            <v>A</v>
          </cell>
        </row>
      </sheetData>
      <sheetData sheetId="18876">
        <row r="9">
          <cell r="A9" t="str">
            <v>A</v>
          </cell>
        </row>
      </sheetData>
      <sheetData sheetId="18877">
        <row r="9">
          <cell r="A9" t="str">
            <v>A</v>
          </cell>
        </row>
      </sheetData>
      <sheetData sheetId="18878">
        <row r="9">
          <cell r="A9" t="str">
            <v>A</v>
          </cell>
        </row>
      </sheetData>
      <sheetData sheetId="18879">
        <row r="9">
          <cell r="A9" t="str">
            <v>A</v>
          </cell>
        </row>
      </sheetData>
      <sheetData sheetId="18880">
        <row r="9">
          <cell r="A9" t="str">
            <v>A</v>
          </cell>
        </row>
      </sheetData>
      <sheetData sheetId="18881">
        <row r="9">
          <cell r="A9" t="str">
            <v>A</v>
          </cell>
        </row>
      </sheetData>
      <sheetData sheetId="18882">
        <row r="9">
          <cell r="A9" t="str">
            <v>A</v>
          </cell>
        </row>
      </sheetData>
      <sheetData sheetId="18883">
        <row r="9">
          <cell r="A9" t="str">
            <v>A</v>
          </cell>
        </row>
      </sheetData>
      <sheetData sheetId="18884">
        <row r="9">
          <cell r="A9" t="str">
            <v>A</v>
          </cell>
        </row>
      </sheetData>
      <sheetData sheetId="18885">
        <row r="9">
          <cell r="A9" t="str">
            <v>A</v>
          </cell>
        </row>
      </sheetData>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row r="9">
          <cell r="A9" t="str">
            <v>A</v>
          </cell>
        </row>
      </sheetData>
      <sheetData sheetId="18913">
        <row r="9">
          <cell r="A9" t="str">
            <v>A</v>
          </cell>
        </row>
      </sheetData>
      <sheetData sheetId="18914">
        <row r="9">
          <cell r="A9" t="str">
            <v>A</v>
          </cell>
        </row>
      </sheetData>
      <sheetData sheetId="18915">
        <row r="9">
          <cell r="A9" t="str">
            <v>A</v>
          </cell>
        </row>
      </sheetData>
      <sheetData sheetId="18916">
        <row r="9">
          <cell r="A9" t="str">
            <v>A</v>
          </cell>
        </row>
      </sheetData>
      <sheetData sheetId="18917">
        <row r="9">
          <cell r="A9" t="str">
            <v>A</v>
          </cell>
        </row>
      </sheetData>
      <sheetData sheetId="18918">
        <row r="9">
          <cell r="A9" t="str">
            <v>A</v>
          </cell>
        </row>
      </sheetData>
      <sheetData sheetId="18919">
        <row r="9">
          <cell r="A9" t="str">
            <v>A</v>
          </cell>
        </row>
      </sheetData>
      <sheetData sheetId="18920">
        <row r="9">
          <cell r="A9" t="str">
            <v>A</v>
          </cell>
        </row>
      </sheetData>
      <sheetData sheetId="18921">
        <row r="9">
          <cell r="A9" t="str">
            <v>A</v>
          </cell>
        </row>
      </sheetData>
      <sheetData sheetId="18922">
        <row r="9">
          <cell r="A9" t="str">
            <v>A</v>
          </cell>
        </row>
      </sheetData>
      <sheetData sheetId="18923">
        <row r="9">
          <cell r="A9" t="str">
            <v>A</v>
          </cell>
        </row>
      </sheetData>
      <sheetData sheetId="18924">
        <row r="9">
          <cell r="A9" t="str">
            <v>A</v>
          </cell>
        </row>
      </sheetData>
      <sheetData sheetId="18925">
        <row r="9">
          <cell r="A9" t="str">
            <v>A</v>
          </cell>
        </row>
      </sheetData>
      <sheetData sheetId="18926">
        <row r="9">
          <cell r="A9" t="str">
            <v>A</v>
          </cell>
        </row>
      </sheetData>
      <sheetData sheetId="18927">
        <row r="9">
          <cell r="A9" t="str">
            <v>A</v>
          </cell>
        </row>
      </sheetData>
      <sheetData sheetId="18928">
        <row r="9">
          <cell r="A9" t="str">
            <v>A</v>
          </cell>
        </row>
      </sheetData>
      <sheetData sheetId="18929">
        <row r="9">
          <cell r="A9" t="str">
            <v>A</v>
          </cell>
        </row>
      </sheetData>
      <sheetData sheetId="18930">
        <row r="9">
          <cell r="A9" t="str">
            <v>A</v>
          </cell>
        </row>
      </sheetData>
      <sheetData sheetId="18931">
        <row r="9">
          <cell r="A9" t="str">
            <v>A</v>
          </cell>
        </row>
      </sheetData>
      <sheetData sheetId="18932">
        <row r="9">
          <cell r="A9" t="str">
            <v>A</v>
          </cell>
        </row>
      </sheetData>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row r="9">
          <cell r="A9" t="str">
            <v>A</v>
          </cell>
        </row>
      </sheetData>
      <sheetData sheetId="18938">
        <row r="9">
          <cell r="A9" t="str">
            <v>A</v>
          </cell>
        </row>
      </sheetData>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ow r="9">
          <cell r="A9" t="str">
            <v>A</v>
          </cell>
        </row>
      </sheetData>
      <sheetData sheetId="18945">
        <row r="9">
          <cell r="A9" t="str">
            <v>A</v>
          </cell>
        </row>
      </sheetData>
      <sheetData sheetId="18946">
        <row r="9">
          <cell r="A9" t="str">
            <v>A</v>
          </cell>
        </row>
      </sheetData>
      <sheetData sheetId="18947">
        <row r="9">
          <cell r="A9" t="str">
            <v>A</v>
          </cell>
        </row>
      </sheetData>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ow r="9">
          <cell r="A9" t="str">
            <v>A</v>
          </cell>
        </row>
      </sheetData>
      <sheetData sheetId="18982">
        <row r="9">
          <cell r="A9" t="str">
            <v>A</v>
          </cell>
        </row>
      </sheetData>
      <sheetData sheetId="18983">
        <row r="9">
          <cell r="A9" t="str">
            <v>A</v>
          </cell>
        </row>
      </sheetData>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row r="9">
          <cell r="A9" t="str">
            <v>A</v>
          </cell>
        </row>
      </sheetData>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ow r="9">
          <cell r="A9" t="str">
            <v>A</v>
          </cell>
        </row>
      </sheetData>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ow r="9">
          <cell r="A9" t="str">
            <v>A</v>
          </cell>
        </row>
      </sheetData>
      <sheetData sheetId="19009">
        <row r="9">
          <cell r="A9" t="str">
            <v>A</v>
          </cell>
        </row>
      </sheetData>
      <sheetData sheetId="19010">
        <row r="9">
          <cell r="A9" t="str">
            <v>A</v>
          </cell>
        </row>
      </sheetData>
      <sheetData sheetId="19011">
        <row r="9">
          <cell r="A9" t="str">
            <v>A</v>
          </cell>
        </row>
      </sheetData>
      <sheetData sheetId="19012">
        <row r="9">
          <cell r="A9" t="str">
            <v>A</v>
          </cell>
        </row>
      </sheetData>
      <sheetData sheetId="19013">
        <row r="9">
          <cell r="A9" t="str">
            <v>A</v>
          </cell>
        </row>
      </sheetData>
      <sheetData sheetId="19014">
        <row r="9">
          <cell r="A9" t="str">
            <v>A</v>
          </cell>
        </row>
      </sheetData>
      <sheetData sheetId="19015">
        <row r="9">
          <cell r="A9" t="str">
            <v>A</v>
          </cell>
        </row>
      </sheetData>
      <sheetData sheetId="19016">
        <row r="9">
          <cell r="A9" t="str">
            <v>A</v>
          </cell>
        </row>
      </sheetData>
      <sheetData sheetId="19017">
        <row r="9">
          <cell r="A9" t="str">
            <v>A</v>
          </cell>
        </row>
      </sheetData>
      <sheetData sheetId="19018">
        <row r="9">
          <cell r="A9" t="str">
            <v>A</v>
          </cell>
        </row>
      </sheetData>
      <sheetData sheetId="19019">
        <row r="9">
          <cell r="A9" t="str">
            <v>A</v>
          </cell>
        </row>
      </sheetData>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efreshError="1"/>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efreshError="1"/>
      <sheetData sheetId="19102" refreshError="1"/>
      <sheetData sheetId="19103" refreshError="1"/>
      <sheetData sheetId="19104"/>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row r="9">
          <cell r="A9" t="str">
            <v>A</v>
          </cell>
        </row>
      </sheetData>
      <sheetData sheetId="19116">
        <row r="9">
          <cell r="A9" t="str">
            <v>A</v>
          </cell>
        </row>
      </sheetData>
      <sheetData sheetId="19117">
        <row r="9">
          <cell r="A9" t="str">
            <v>A</v>
          </cell>
        </row>
      </sheetData>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row r="9">
          <cell r="A9" t="str">
            <v>A</v>
          </cell>
        </row>
      </sheetData>
      <sheetData sheetId="19129">
        <row r="9">
          <cell r="A9" t="str">
            <v>A</v>
          </cell>
        </row>
      </sheetData>
      <sheetData sheetId="19130">
        <row r="9">
          <cell r="A9" t="str">
            <v>A</v>
          </cell>
        </row>
      </sheetData>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ow r="9">
          <cell r="A9" t="str">
            <v>A</v>
          </cell>
        </row>
      </sheetData>
      <sheetData sheetId="19142">
        <row r="9">
          <cell r="A9" t="str">
            <v>A</v>
          </cell>
        </row>
      </sheetData>
      <sheetData sheetId="19143">
        <row r="9">
          <cell r="A9" t="str">
            <v>A</v>
          </cell>
        </row>
      </sheetData>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ow r="9">
          <cell r="A9" t="str">
            <v>A</v>
          </cell>
        </row>
      </sheetData>
      <sheetData sheetId="19317">
        <row r="9">
          <cell r="A9" t="str">
            <v>A</v>
          </cell>
        </row>
      </sheetData>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ow r="9">
          <cell r="A9" t="str">
            <v>A</v>
          </cell>
        </row>
      </sheetData>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ow r="9">
          <cell r="A9" t="str">
            <v>A</v>
          </cell>
        </row>
      </sheetData>
      <sheetData sheetId="19454">
        <row r="9">
          <cell r="A9" t="str">
            <v>A</v>
          </cell>
        </row>
      </sheetData>
      <sheetData sheetId="19455">
        <row r="9">
          <cell r="A9" t="str">
            <v>A</v>
          </cell>
        </row>
      </sheetData>
      <sheetData sheetId="19456">
        <row r="9">
          <cell r="A9" t="str">
            <v>A</v>
          </cell>
        </row>
      </sheetData>
      <sheetData sheetId="19457">
        <row r="9">
          <cell r="A9" t="str">
            <v>A</v>
          </cell>
        </row>
      </sheetData>
      <sheetData sheetId="19458">
        <row r="9">
          <cell r="A9" t="str">
            <v>A</v>
          </cell>
        </row>
      </sheetData>
      <sheetData sheetId="19459">
        <row r="9">
          <cell r="A9" t="str">
            <v>A</v>
          </cell>
        </row>
      </sheetData>
      <sheetData sheetId="19460">
        <row r="9">
          <cell r="A9" t="str">
            <v>A</v>
          </cell>
        </row>
      </sheetData>
      <sheetData sheetId="19461">
        <row r="9">
          <cell r="A9" t="str">
            <v>A</v>
          </cell>
        </row>
      </sheetData>
      <sheetData sheetId="19462">
        <row r="9">
          <cell r="A9" t="str">
            <v>A</v>
          </cell>
        </row>
      </sheetData>
      <sheetData sheetId="19463">
        <row r="9">
          <cell r="A9" t="str">
            <v>A</v>
          </cell>
        </row>
      </sheetData>
      <sheetData sheetId="19464">
        <row r="9">
          <cell r="A9" t="str">
            <v>A</v>
          </cell>
        </row>
      </sheetData>
      <sheetData sheetId="19465">
        <row r="9">
          <cell r="A9" t="str">
            <v>A</v>
          </cell>
        </row>
      </sheetData>
      <sheetData sheetId="19466">
        <row r="9">
          <cell r="A9" t="str">
            <v>A</v>
          </cell>
        </row>
      </sheetData>
      <sheetData sheetId="19467">
        <row r="9">
          <cell r="A9" t="str">
            <v>A</v>
          </cell>
        </row>
      </sheetData>
      <sheetData sheetId="19468">
        <row r="9">
          <cell r="A9" t="str">
            <v>A</v>
          </cell>
        </row>
      </sheetData>
      <sheetData sheetId="19469">
        <row r="9">
          <cell r="A9" t="str">
            <v>A</v>
          </cell>
        </row>
      </sheetData>
      <sheetData sheetId="19470">
        <row r="9">
          <cell r="A9" t="str">
            <v>A</v>
          </cell>
        </row>
      </sheetData>
      <sheetData sheetId="19471">
        <row r="9">
          <cell r="A9" t="str">
            <v>A</v>
          </cell>
        </row>
      </sheetData>
      <sheetData sheetId="19472">
        <row r="9">
          <cell r="A9" t="str">
            <v>A</v>
          </cell>
        </row>
      </sheetData>
      <sheetData sheetId="19473">
        <row r="9">
          <cell r="A9" t="str">
            <v>A</v>
          </cell>
        </row>
      </sheetData>
      <sheetData sheetId="19474">
        <row r="9">
          <cell r="A9" t="str">
            <v>A</v>
          </cell>
        </row>
      </sheetData>
      <sheetData sheetId="19475">
        <row r="9">
          <cell r="A9" t="str">
            <v>A</v>
          </cell>
        </row>
      </sheetData>
      <sheetData sheetId="19476">
        <row r="9">
          <cell r="A9" t="str">
            <v>A</v>
          </cell>
        </row>
      </sheetData>
      <sheetData sheetId="19477">
        <row r="9">
          <cell r="A9" t="str">
            <v>A</v>
          </cell>
        </row>
      </sheetData>
      <sheetData sheetId="19478">
        <row r="9">
          <cell r="A9" t="str">
            <v>A</v>
          </cell>
        </row>
      </sheetData>
      <sheetData sheetId="19479">
        <row r="9">
          <cell r="A9" t="str">
            <v>A</v>
          </cell>
        </row>
      </sheetData>
      <sheetData sheetId="19480">
        <row r="9">
          <cell r="A9" t="str">
            <v>A</v>
          </cell>
        </row>
      </sheetData>
      <sheetData sheetId="19481">
        <row r="9">
          <cell r="A9" t="str">
            <v>A</v>
          </cell>
        </row>
      </sheetData>
      <sheetData sheetId="19482">
        <row r="9">
          <cell r="A9" t="str">
            <v>A</v>
          </cell>
        </row>
      </sheetData>
      <sheetData sheetId="19483">
        <row r="9">
          <cell r="A9" t="str">
            <v>A</v>
          </cell>
        </row>
      </sheetData>
      <sheetData sheetId="19484">
        <row r="9">
          <cell r="A9" t="str">
            <v>A</v>
          </cell>
        </row>
      </sheetData>
      <sheetData sheetId="19485">
        <row r="9">
          <cell r="A9" t="str">
            <v>A</v>
          </cell>
        </row>
      </sheetData>
      <sheetData sheetId="19486">
        <row r="9">
          <cell r="A9" t="str">
            <v>A</v>
          </cell>
        </row>
      </sheetData>
      <sheetData sheetId="19487">
        <row r="9">
          <cell r="A9" t="str">
            <v>A</v>
          </cell>
        </row>
      </sheetData>
      <sheetData sheetId="19488">
        <row r="9">
          <cell r="A9" t="str">
            <v>A</v>
          </cell>
        </row>
      </sheetData>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ow r="9">
          <cell r="A9" t="str">
            <v>A</v>
          </cell>
        </row>
      </sheetData>
      <sheetData sheetId="19505">
        <row r="9">
          <cell r="A9" t="str">
            <v>A</v>
          </cell>
        </row>
      </sheetData>
      <sheetData sheetId="19506">
        <row r="9">
          <cell r="A9" t="str">
            <v>A</v>
          </cell>
        </row>
      </sheetData>
      <sheetData sheetId="19507">
        <row r="9">
          <cell r="A9" t="str">
            <v>A</v>
          </cell>
        </row>
      </sheetData>
      <sheetData sheetId="19508">
        <row r="9">
          <cell r="A9" t="str">
            <v>A</v>
          </cell>
        </row>
      </sheetData>
      <sheetData sheetId="19509">
        <row r="9">
          <cell r="A9" t="str">
            <v>A</v>
          </cell>
        </row>
      </sheetData>
      <sheetData sheetId="19510">
        <row r="9">
          <cell r="A9" t="str">
            <v>A</v>
          </cell>
        </row>
      </sheetData>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ow r="9">
          <cell r="A9" t="str">
            <v>A</v>
          </cell>
        </row>
      </sheetData>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ow r="9">
          <cell r="A9" t="str">
            <v>A</v>
          </cell>
        </row>
      </sheetData>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ow r="9">
          <cell r="A9" t="str">
            <v>A</v>
          </cell>
        </row>
      </sheetData>
      <sheetData sheetId="19585">
        <row r="9">
          <cell r="A9" t="str">
            <v>A</v>
          </cell>
        </row>
      </sheetData>
      <sheetData sheetId="19586">
        <row r="9">
          <cell r="A9" t="str">
            <v>A</v>
          </cell>
        </row>
      </sheetData>
      <sheetData sheetId="19587">
        <row r="9">
          <cell r="A9" t="str">
            <v>A</v>
          </cell>
        </row>
      </sheetData>
      <sheetData sheetId="19588">
        <row r="9">
          <cell r="A9" t="str">
            <v>A</v>
          </cell>
        </row>
      </sheetData>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ow r="9">
          <cell r="A9" t="str">
            <v>A</v>
          </cell>
        </row>
      </sheetData>
      <sheetData sheetId="19598">
        <row r="9">
          <cell r="A9" t="str">
            <v>A</v>
          </cell>
        </row>
      </sheetData>
      <sheetData sheetId="19599">
        <row r="9">
          <cell r="A9" t="str">
            <v>A</v>
          </cell>
        </row>
      </sheetData>
      <sheetData sheetId="19600">
        <row r="9">
          <cell r="A9" t="str">
            <v>A</v>
          </cell>
        </row>
      </sheetData>
      <sheetData sheetId="19601">
        <row r="9">
          <cell r="A9" t="str">
            <v>A</v>
          </cell>
        </row>
      </sheetData>
      <sheetData sheetId="19602">
        <row r="9">
          <cell r="A9" t="str">
            <v>A</v>
          </cell>
        </row>
      </sheetData>
      <sheetData sheetId="19603">
        <row r="9">
          <cell r="A9" t="str">
            <v>A</v>
          </cell>
        </row>
      </sheetData>
      <sheetData sheetId="19604">
        <row r="9">
          <cell r="A9" t="str">
            <v>A</v>
          </cell>
        </row>
      </sheetData>
      <sheetData sheetId="19605">
        <row r="9">
          <cell r="A9" t="str">
            <v>A</v>
          </cell>
        </row>
      </sheetData>
      <sheetData sheetId="19606">
        <row r="9">
          <cell r="A9" t="str">
            <v>A</v>
          </cell>
        </row>
      </sheetData>
      <sheetData sheetId="19607">
        <row r="9">
          <cell r="A9" t="str">
            <v>A</v>
          </cell>
        </row>
      </sheetData>
      <sheetData sheetId="19608">
        <row r="9">
          <cell r="A9" t="str">
            <v>A</v>
          </cell>
        </row>
      </sheetData>
      <sheetData sheetId="19609">
        <row r="9">
          <cell r="A9" t="str">
            <v>A</v>
          </cell>
        </row>
      </sheetData>
      <sheetData sheetId="19610">
        <row r="9">
          <cell r="A9" t="str">
            <v>A</v>
          </cell>
        </row>
      </sheetData>
      <sheetData sheetId="19611">
        <row r="9">
          <cell r="A9" t="str">
            <v>A</v>
          </cell>
        </row>
      </sheetData>
      <sheetData sheetId="19612">
        <row r="9">
          <cell r="A9" t="str">
            <v>A</v>
          </cell>
        </row>
      </sheetData>
      <sheetData sheetId="19613">
        <row r="9">
          <cell r="A9" t="str">
            <v>A</v>
          </cell>
        </row>
      </sheetData>
      <sheetData sheetId="19614">
        <row r="9">
          <cell r="A9" t="str">
            <v>A</v>
          </cell>
        </row>
      </sheetData>
      <sheetData sheetId="19615">
        <row r="9">
          <cell r="A9" t="str">
            <v>A</v>
          </cell>
        </row>
      </sheetData>
      <sheetData sheetId="19616">
        <row r="9">
          <cell r="A9" t="str">
            <v>A</v>
          </cell>
        </row>
      </sheetData>
      <sheetData sheetId="19617">
        <row r="9">
          <cell r="A9" t="str">
            <v>A</v>
          </cell>
        </row>
      </sheetData>
      <sheetData sheetId="19618">
        <row r="9">
          <cell r="A9" t="str">
            <v>A</v>
          </cell>
        </row>
      </sheetData>
      <sheetData sheetId="19619">
        <row r="9">
          <cell r="A9" t="str">
            <v>A</v>
          </cell>
        </row>
      </sheetData>
      <sheetData sheetId="19620">
        <row r="9">
          <cell r="A9" t="str">
            <v>A</v>
          </cell>
        </row>
      </sheetData>
      <sheetData sheetId="19621">
        <row r="9">
          <cell r="A9" t="str">
            <v>A</v>
          </cell>
        </row>
      </sheetData>
      <sheetData sheetId="19622">
        <row r="9">
          <cell r="A9" t="str">
            <v>A</v>
          </cell>
        </row>
      </sheetData>
      <sheetData sheetId="19623">
        <row r="9">
          <cell r="A9" t="str">
            <v>A</v>
          </cell>
        </row>
      </sheetData>
      <sheetData sheetId="19624">
        <row r="9">
          <cell r="A9" t="str">
            <v>A</v>
          </cell>
        </row>
      </sheetData>
      <sheetData sheetId="19625">
        <row r="9">
          <cell r="A9" t="str">
            <v>A</v>
          </cell>
        </row>
      </sheetData>
      <sheetData sheetId="19626">
        <row r="9">
          <cell r="A9" t="str">
            <v>A</v>
          </cell>
        </row>
      </sheetData>
      <sheetData sheetId="19627">
        <row r="9">
          <cell r="A9" t="str">
            <v>A</v>
          </cell>
        </row>
      </sheetData>
      <sheetData sheetId="19628">
        <row r="9">
          <cell r="A9" t="str">
            <v>A</v>
          </cell>
        </row>
      </sheetData>
      <sheetData sheetId="19629">
        <row r="9">
          <cell r="A9" t="str">
            <v>A</v>
          </cell>
        </row>
      </sheetData>
      <sheetData sheetId="19630">
        <row r="9">
          <cell r="A9" t="str">
            <v>A</v>
          </cell>
        </row>
      </sheetData>
      <sheetData sheetId="19631">
        <row r="9">
          <cell r="A9" t="str">
            <v>A</v>
          </cell>
        </row>
      </sheetData>
      <sheetData sheetId="19632">
        <row r="9">
          <cell r="A9" t="str">
            <v>A</v>
          </cell>
        </row>
      </sheetData>
      <sheetData sheetId="19633">
        <row r="9">
          <cell r="A9" t="str">
            <v>A</v>
          </cell>
        </row>
      </sheetData>
      <sheetData sheetId="19634">
        <row r="9">
          <cell r="A9" t="str">
            <v>A</v>
          </cell>
        </row>
      </sheetData>
      <sheetData sheetId="19635">
        <row r="9">
          <cell r="A9" t="str">
            <v>A</v>
          </cell>
        </row>
      </sheetData>
      <sheetData sheetId="19636">
        <row r="9">
          <cell r="A9" t="str">
            <v>A</v>
          </cell>
        </row>
      </sheetData>
      <sheetData sheetId="19637">
        <row r="9">
          <cell r="A9" t="str">
            <v>A</v>
          </cell>
        </row>
      </sheetData>
      <sheetData sheetId="19638">
        <row r="9">
          <cell r="A9" t="str">
            <v>A</v>
          </cell>
        </row>
      </sheetData>
      <sheetData sheetId="19639">
        <row r="9">
          <cell r="A9" t="str">
            <v>A</v>
          </cell>
        </row>
      </sheetData>
      <sheetData sheetId="19640">
        <row r="9">
          <cell r="A9" t="str">
            <v>A</v>
          </cell>
        </row>
      </sheetData>
      <sheetData sheetId="19641">
        <row r="9">
          <cell r="A9" t="str">
            <v>A</v>
          </cell>
        </row>
      </sheetData>
      <sheetData sheetId="19642">
        <row r="9">
          <cell r="A9" t="str">
            <v>A</v>
          </cell>
        </row>
      </sheetData>
      <sheetData sheetId="19643">
        <row r="9">
          <cell r="A9" t="str">
            <v>A</v>
          </cell>
        </row>
      </sheetData>
      <sheetData sheetId="19644">
        <row r="9">
          <cell r="A9" t="str">
            <v>A</v>
          </cell>
        </row>
      </sheetData>
      <sheetData sheetId="19645">
        <row r="9">
          <cell r="A9" t="str">
            <v>A</v>
          </cell>
        </row>
      </sheetData>
      <sheetData sheetId="19646">
        <row r="9">
          <cell r="A9" t="str">
            <v>A</v>
          </cell>
        </row>
      </sheetData>
      <sheetData sheetId="19647">
        <row r="9">
          <cell r="A9" t="str">
            <v>A</v>
          </cell>
        </row>
      </sheetData>
      <sheetData sheetId="19648">
        <row r="9">
          <cell r="A9" t="str">
            <v>A</v>
          </cell>
        </row>
      </sheetData>
      <sheetData sheetId="19649">
        <row r="9">
          <cell r="A9" t="str">
            <v>A</v>
          </cell>
        </row>
      </sheetData>
      <sheetData sheetId="19650">
        <row r="9">
          <cell r="A9" t="str">
            <v>A</v>
          </cell>
        </row>
      </sheetData>
      <sheetData sheetId="19651">
        <row r="9">
          <cell r="A9" t="str">
            <v>A</v>
          </cell>
        </row>
      </sheetData>
      <sheetData sheetId="19652">
        <row r="9">
          <cell r="A9" t="str">
            <v>A</v>
          </cell>
        </row>
      </sheetData>
      <sheetData sheetId="19653">
        <row r="9">
          <cell r="A9" t="str">
            <v>A</v>
          </cell>
        </row>
      </sheetData>
      <sheetData sheetId="19654">
        <row r="9">
          <cell r="A9" t="str">
            <v>A</v>
          </cell>
        </row>
      </sheetData>
      <sheetData sheetId="19655">
        <row r="9">
          <cell r="A9" t="str">
            <v>A</v>
          </cell>
        </row>
      </sheetData>
      <sheetData sheetId="19656">
        <row r="9">
          <cell r="A9" t="str">
            <v>A</v>
          </cell>
        </row>
      </sheetData>
      <sheetData sheetId="19657">
        <row r="9">
          <cell r="A9" t="str">
            <v>A</v>
          </cell>
        </row>
      </sheetData>
      <sheetData sheetId="19658">
        <row r="9">
          <cell r="A9" t="str">
            <v>A</v>
          </cell>
        </row>
      </sheetData>
      <sheetData sheetId="19659">
        <row r="9">
          <cell r="A9" t="str">
            <v>A</v>
          </cell>
        </row>
      </sheetData>
      <sheetData sheetId="19660">
        <row r="9">
          <cell r="A9" t="str">
            <v>A</v>
          </cell>
        </row>
      </sheetData>
      <sheetData sheetId="19661">
        <row r="9">
          <cell r="A9" t="str">
            <v>A</v>
          </cell>
        </row>
      </sheetData>
      <sheetData sheetId="19662">
        <row r="9">
          <cell r="A9" t="str">
            <v>A</v>
          </cell>
        </row>
      </sheetData>
      <sheetData sheetId="19663">
        <row r="9">
          <cell r="A9" t="str">
            <v>A</v>
          </cell>
        </row>
      </sheetData>
      <sheetData sheetId="19664">
        <row r="9">
          <cell r="A9" t="str">
            <v>A</v>
          </cell>
        </row>
      </sheetData>
      <sheetData sheetId="19665">
        <row r="9">
          <cell r="A9" t="str">
            <v>A</v>
          </cell>
        </row>
      </sheetData>
      <sheetData sheetId="19666">
        <row r="9">
          <cell r="A9" t="str">
            <v>A</v>
          </cell>
        </row>
      </sheetData>
      <sheetData sheetId="19667">
        <row r="9">
          <cell r="A9" t="str">
            <v>A</v>
          </cell>
        </row>
      </sheetData>
      <sheetData sheetId="19668">
        <row r="9">
          <cell r="A9" t="str">
            <v>A</v>
          </cell>
        </row>
      </sheetData>
      <sheetData sheetId="19669">
        <row r="9">
          <cell r="A9" t="str">
            <v>A</v>
          </cell>
        </row>
      </sheetData>
      <sheetData sheetId="19670">
        <row r="9">
          <cell r="A9" t="str">
            <v>A</v>
          </cell>
        </row>
      </sheetData>
      <sheetData sheetId="19671">
        <row r="9">
          <cell r="A9" t="str">
            <v>A</v>
          </cell>
        </row>
      </sheetData>
      <sheetData sheetId="19672">
        <row r="9">
          <cell r="A9" t="str">
            <v>A</v>
          </cell>
        </row>
      </sheetData>
      <sheetData sheetId="19673">
        <row r="9">
          <cell r="A9" t="str">
            <v>A</v>
          </cell>
        </row>
      </sheetData>
      <sheetData sheetId="19674">
        <row r="9">
          <cell r="A9" t="str">
            <v>A</v>
          </cell>
        </row>
      </sheetData>
      <sheetData sheetId="19675">
        <row r="9">
          <cell r="A9" t="str">
            <v>A</v>
          </cell>
        </row>
      </sheetData>
      <sheetData sheetId="19676">
        <row r="9">
          <cell r="A9" t="str">
            <v>A</v>
          </cell>
        </row>
      </sheetData>
      <sheetData sheetId="19677">
        <row r="9">
          <cell r="A9" t="str">
            <v>A</v>
          </cell>
        </row>
      </sheetData>
      <sheetData sheetId="19678">
        <row r="9">
          <cell r="A9" t="str">
            <v>A</v>
          </cell>
        </row>
      </sheetData>
      <sheetData sheetId="19679">
        <row r="9">
          <cell r="A9" t="str">
            <v>A</v>
          </cell>
        </row>
      </sheetData>
      <sheetData sheetId="19680">
        <row r="9">
          <cell r="A9" t="str">
            <v>A</v>
          </cell>
        </row>
      </sheetData>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row r="9">
          <cell r="A9" t="str">
            <v>A</v>
          </cell>
        </row>
      </sheetData>
      <sheetData sheetId="19691">
        <row r="9">
          <cell r="A9" t="str">
            <v>A</v>
          </cell>
        </row>
      </sheetData>
      <sheetData sheetId="19692">
        <row r="9">
          <cell r="A9" t="str">
            <v>A</v>
          </cell>
        </row>
      </sheetData>
      <sheetData sheetId="19693">
        <row r="9">
          <cell r="A9" t="str">
            <v>A</v>
          </cell>
        </row>
      </sheetData>
      <sheetData sheetId="19694">
        <row r="9">
          <cell r="A9" t="str">
            <v>A</v>
          </cell>
        </row>
      </sheetData>
      <sheetData sheetId="19695">
        <row r="9">
          <cell r="A9" t="str">
            <v>A</v>
          </cell>
        </row>
      </sheetData>
      <sheetData sheetId="19696">
        <row r="9">
          <cell r="A9" t="str">
            <v>A</v>
          </cell>
        </row>
      </sheetData>
      <sheetData sheetId="19697">
        <row r="9">
          <cell r="A9" t="str">
            <v>A</v>
          </cell>
        </row>
      </sheetData>
      <sheetData sheetId="19698">
        <row r="9">
          <cell r="A9" t="str">
            <v>A</v>
          </cell>
        </row>
      </sheetData>
      <sheetData sheetId="19699">
        <row r="9">
          <cell r="A9" t="str">
            <v>A</v>
          </cell>
        </row>
      </sheetData>
      <sheetData sheetId="19700">
        <row r="9">
          <cell r="A9" t="str">
            <v>A</v>
          </cell>
        </row>
      </sheetData>
      <sheetData sheetId="19701">
        <row r="9">
          <cell r="A9" t="str">
            <v>A</v>
          </cell>
        </row>
      </sheetData>
      <sheetData sheetId="19702">
        <row r="9">
          <cell r="A9" t="str">
            <v>A</v>
          </cell>
        </row>
      </sheetData>
      <sheetData sheetId="19703">
        <row r="9">
          <cell r="A9" t="str">
            <v>A</v>
          </cell>
        </row>
      </sheetData>
      <sheetData sheetId="19704">
        <row r="9">
          <cell r="A9" t="str">
            <v>A</v>
          </cell>
        </row>
      </sheetData>
      <sheetData sheetId="19705">
        <row r="9">
          <cell r="A9" t="str">
            <v>A</v>
          </cell>
        </row>
      </sheetData>
      <sheetData sheetId="19706">
        <row r="9">
          <cell r="A9" t="str">
            <v>A</v>
          </cell>
        </row>
      </sheetData>
      <sheetData sheetId="19707">
        <row r="9">
          <cell r="A9" t="str">
            <v>A</v>
          </cell>
        </row>
      </sheetData>
      <sheetData sheetId="19708">
        <row r="9">
          <cell r="A9" t="str">
            <v>A</v>
          </cell>
        </row>
      </sheetData>
      <sheetData sheetId="19709">
        <row r="9">
          <cell r="A9" t="str">
            <v>A</v>
          </cell>
        </row>
      </sheetData>
      <sheetData sheetId="19710">
        <row r="9">
          <cell r="A9" t="str">
            <v>A</v>
          </cell>
        </row>
      </sheetData>
      <sheetData sheetId="19711">
        <row r="9">
          <cell r="A9" t="str">
            <v>A</v>
          </cell>
        </row>
      </sheetData>
      <sheetData sheetId="19712">
        <row r="9">
          <cell r="A9" t="str">
            <v>A</v>
          </cell>
        </row>
      </sheetData>
      <sheetData sheetId="19713">
        <row r="9">
          <cell r="A9" t="str">
            <v>A</v>
          </cell>
        </row>
      </sheetData>
      <sheetData sheetId="19714">
        <row r="9">
          <cell r="A9" t="str">
            <v>A</v>
          </cell>
        </row>
      </sheetData>
      <sheetData sheetId="19715">
        <row r="9">
          <cell r="A9" t="str">
            <v>A</v>
          </cell>
        </row>
      </sheetData>
      <sheetData sheetId="19716">
        <row r="9">
          <cell r="A9" t="str">
            <v>A</v>
          </cell>
        </row>
      </sheetData>
      <sheetData sheetId="19717">
        <row r="9">
          <cell r="A9" t="str">
            <v>A</v>
          </cell>
        </row>
      </sheetData>
      <sheetData sheetId="19718">
        <row r="9">
          <cell r="A9" t="str">
            <v>A</v>
          </cell>
        </row>
      </sheetData>
      <sheetData sheetId="19719">
        <row r="9">
          <cell r="A9" t="str">
            <v>A</v>
          </cell>
        </row>
      </sheetData>
      <sheetData sheetId="19720">
        <row r="9">
          <cell r="A9" t="str">
            <v>A</v>
          </cell>
        </row>
      </sheetData>
      <sheetData sheetId="19721">
        <row r="9">
          <cell r="A9" t="str">
            <v>A</v>
          </cell>
        </row>
      </sheetData>
      <sheetData sheetId="19722">
        <row r="9">
          <cell r="A9" t="str">
            <v>A</v>
          </cell>
        </row>
      </sheetData>
      <sheetData sheetId="19723">
        <row r="9">
          <cell r="A9" t="str">
            <v>A</v>
          </cell>
        </row>
      </sheetData>
      <sheetData sheetId="19724">
        <row r="9">
          <cell r="A9" t="str">
            <v>A</v>
          </cell>
        </row>
      </sheetData>
      <sheetData sheetId="19725">
        <row r="9">
          <cell r="A9" t="str">
            <v>A</v>
          </cell>
        </row>
      </sheetData>
      <sheetData sheetId="19726">
        <row r="9">
          <cell r="A9" t="str">
            <v>A</v>
          </cell>
        </row>
      </sheetData>
      <sheetData sheetId="19727">
        <row r="9">
          <cell r="A9" t="str">
            <v>A</v>
          </cell>
        </row>
      </sheetData>
      <sheetData sheetId="19728">
        <row r="9">
          <cell r="A9" t="str">
            <v>A</v>
          </cell>
        </row>
      </sheetData>
      <sheetData sheetId="19729">
        <row r="9">
          <cell r="A9" t="str">
            <v>A</v>
          </cell>
        </row>
      </sheetData>
      <sheetData sheetId="19730">
        <row r="9">
          <cell r="A9" t="str">
            <v>A</v>
          </cell>
        </row>
      </sheetData>
      <sheetData sheetId="19731">
        <row r="9">
          <cell r="A9" t="str">
            <v>A</v>
          </cell>
        </row>
      </sheetData>
      <sheetData sheetId="19732">
        <row r="9">
          <cell r="A9" t="str">
            <v>A</v>
          </cell>
        </row>
      </sheetData>
      <sheetData sheetId="19733">
        <row r="9">
          <cell r="A9" t="str">
            <v>A</v>
          </cell>
        </row>
      </sheetData>
      <sheetData sheetId="19734">
        <row r="9">
          <cell r="A9" t="str">
            <v>A</v>
          </cell>
        </row>
      </sheetData>
      <sheetData sheetId="19735">
        <row r="9">
          <cell r="A9" t="str">
            <v>A</v>
          </cell>
        </row>
      </sheetData>
      <sheetData sheetId="19736">
        <row r="9">
          <cell r="A9" t="str">
            <v>A</v>
          </cell>
        </row>
      </sheetData>
      <sheetData sheetId="19737">
        <row r="9">
          <cell r="A9" t="str">
            <v>A</v>
          </cell>
        </row>
      </sheetData>
      <sheetData sheetId="19738">
        <row r="9">
          <cell r="A9" t="str">
            <v>A</v>
          </cell>
        </row>
      </sheetData>
      <sheetData sheetId="19739">
        <row r="9">
          <cell r="A9" t="str">
            <v>A</v>
          </cell>
        </row>
      </sheetData>
      <sheetData sheetId="19740">
        <row r="9">
          <cell r="A9" t="str">
            <v>A</v>
          </cell>
        </row>
      </sheetData>
      <sheetData sheetId="19741">
        <row r="9">
          <cell r="A9" t="str">
            <v>A</v>
          </cell>
        </row>
      </sheetData>
      <sheetData sheetId="19742">
        <row r="9">
          <cell r="A9" t="str">
            <v>A</v>
          </cell>
        </row>
      </sheetData>
      <sheetData sheetId="19743">
        <row r="9">
          <cell r="A9" t="str">
            <v>A</v>
          </cell>
        </row>
      </sheetData>
      <sheetData sheetId="19744">
        <row r="9">
          <cell r="A9" t="str">
            <v>A</v>
          </cell>
        </row>
      </sheetData>
      <sheetData sheetId="19745">
        <row r="9">
          <cell r="A9" t="str">
            <v>A</v>
          </cell>
        </row>
      </sheetData>
      <sheetData sheetId="19746">
        <row r="9">
          <cell r="A9" t="str">
            <v>A</v>
          </cell>
        </row>
      </sheetData>
      <sheetData sheetId="19747">
        <row r="9">
          <cell r="A9" t="str">
            <v>A</v>
          </cell>
        </row>
      </sheetData>
      <sheetData sheetId="19748">
        <row r="9">
          <cell r="A9" t="str">
            <v>A</v>
          </cell>
        </row>
      </sheetData>
      <sheetData sheetId="19749">
        <row r="9">
          <cell r="A9" t="str">
            <v>A</v>
          </cell>
        </row>
      </sheetData>
      <sheetData sheetId="19750">
        <row r="9">
          <cell r="A9" t="str">
            <v>A</v>
          </cell>
        </row>
      </sheetData>
      <sheetData sheetId="19751">
        <row r="9">
          <cell r="A9" t="str">
            <v>A</v>
          </cell>
        </row>
      </sheetData>
      <sheetData sheetId="19752">
        <row r="9">
          <cell r="A9" t="str">
            <v>A</v>
          </cell>
        </row>
      </sheetData>
      <sheetData sheetId="19753">
        <row r="9">
          <cell r="A9" t="str">
            <v>A</v>
          </cell>
        </row>
      </sheetData>
      <sheetData sheetId="19754">
        <row r="9">
          <cell r="A9" t="str">
            <v>A</v>
          </cell>
        </row>
      </sheetData>
      <sheetData sheetId="19755">
        <row r="9">
          <cell r="A9" t="str">
            <v>A</v>
          </cell>
        </row>
      </sheetData>
      <sheetData sheetId="19756">
        <row r="9">
          <cell r="A9" t="str">
            <v>A</v>
          </cell>
        </row>
      </sheetData>
      <sheetData sheetId="19757">
        <row r="9">
          <cell r="A9" t="str">
            <v>A</v>
          </cell>
        </row>
      </sheetData>
      <sheetData sheetId="19758">
        <row r="9">
          <cell r="A9" t="str">
            <v>A</v>
          </cell>
        </row>
      </sheetData>
      <sheetData sheetId="19759">
        <row r="9">
          <cell r="A9" t="str">
            <v>A</v>
          </cell>
        </row>
      </sheetData>
      <sheetData sheetId="19760">
        <row r="9">
          <cell r="A9" t="str">
            <v>A</v>
          </cell>
        </row>
      </sheetData>
      <sheetData sheetId="19761">
        <row r="9">
          <cell r="A9" t="str">
            <v>A</v>
          </cell>
        </row>
      </sheetData>
      <sheetData sheetId="19762">
        <row r="9">
          <cell r="A9" t="str">
            <v>A</v>
          </cell>
        </row>
      </sheetData>
      <sheetData sheetId="19763">
        <row r="9">
          <cell r="A9" t="str">
            <v>A</v>
          </cell>
        </row>
      </sheetData>
      <sheetData sheetId="19764">
        <row r="9">
          <cell r="A9" t="str">
            <v>A</v>
          </cell>
        </row>
      </sheetData>
      <sheetData sheetId="19765">
        <row r="9">
          <cell r="A9" t="str">
            <v>A</v>
          </cell>
        </row>
      </sheetData>
      <sheetData sheetId="19766">
        <row r="9">
          <cell r="A9" t="str">
            <v>A</v>
          </cell>
        </row>
      </sheetData>
      <sheetData sheetId="19767">
        <row r="9">
          <cell r="A9" t="str">
            <v>A</v>
          </cell>
        </row>
      </sheetData>
      <sheetData sheetId="19768">
        <row r="9">
          <cell r="A9" t="str">
            <v>A</v>
          </cell>
        </row>
      </sheetData>
      <sheetData sheetId="19769">
        <row r="9">
          <cell r="A9" t="str">
            <v>A</v>
          </cell>
        </row>
      </sheetData>
      <sheetData sheetId="19770">
        <row r="9">
          <cell r="A9" t="str">
            <v>A</v>
          </cell>
        </row>
      </sheetData>
      <sheetData sheetId="19771">
        <row r="9">
          <cell r="A9" t="str">
            <v>A</v>
          </cell>
        </row>
      </sheetData>
      <sheetData sheetId="19772">
        <row r="9">
          <cell r="A9" t="str">
            <v>A</v>
          </cell>
        </row>
      </sheetData>
      <sheetData sheetId="19773">
        <row r="9">
          <cell r="A9" t="str">
            <v>A</v>
          </cell>
        </row>
      </sheetData>
      <sheetData sheetId="19774">
        <row r="9">
          <cell r="A9" t="str">
            <v>A</v>
          </cell>
        </row>
      </sheetData>
      <sheetData sheetId="19775">
        <row r="9">
          <cell r="A9" t="str">
            <v>A</v>
          </cell>
        </row>
      </sheetData>
      <sheetData sheetId="19776">
        <row r="9">
          <cell r="A9" t="str">
            <v>A</v>
          </cell>
        </row>
      </sheetData>
      <sheetData sheetId="19777">
        <row r="9">
          <cell r="A9" t="str">
            <v>A</v>
          </cell>
        </row>
      </sheetData>
      <sheetData sheetId="19778">
        <row r="9">
          <cell r="A9" t="str">
            <v>A</v>
          </cell>
        </row>
      </sheetData>
      <sheetData sheetId="19779">
        <row r="9">
          <cell r="A9" t="str">
            <v>A</v>
          </cell>
        </row>
      </sheetData>
      <sheetData sheetId="19780">
        <row r="9">
          <cell r="A9" t="str">
            <v>A</v>
          </cell>
        </row>
      </sheetData>
      <sheetData sheetId="19781">
        <row r="9">
          <cell r="A9" t="str">
            <v>A</v>
          </cell>
        </row>
      </sheetData>
      <sheetData sheetId="19782">
        <row r="9">
          <cell r="A9" t="str">
            <v>A</v>
          </cell>
        </row>
      </sheetData>
      <sheetData sheetId="19783">
        <row r="9">
          <cell r="A9" t="str">
            <v>A</v>
          </cell>
        </row>
      </sheetData>
      <sheetData sheetId="19784">
        <row r="9">
          <cell r="A9" t="str">
            <v>A</v>
          </cell>
        </row>
      </sheetData>
      <sheetData sheetId="19785">
        <row r="9">
          <cell r="A9" t="str">
            <v>A</v>
          </cell>
        </row>
      </sheetData>
      <sheetData sheetId="19786">
        <row r="9">
          <cell r="A9" t="str">
            <v>A</v>
          </cell>
        </row>
      </sheetData>
      <sheetData sheetId="19787">
        <row r="9">
          <cell r="A9" t="str">
            <v>A</v>
          </cell>
        </row>
      </sheetData>
      <sheetData sheetId="19788">
        <row r="9">
          <cell r="A9" t="str">
            <v>A</v>
          </cell>
        </row>
      </sheetData>
      <sheetData sheetId="19789">
        <row r="9">
          <cell r="A9" t="str">
            <v>A</v>
          </cell>
        </row>
      </sheetData>
      <sheetData sheetId="19790">
        <row r="9">
          <cell r="A9" t="str">
            <v>A</v>
          </cell>
        </row>
      </sheetData>
      <sheetData sheetId="19791">
        <row r="9">
          <cell r="A9" t="str">
            <v>A</v>
          </cell>
        </row>
      </sheetData>
      <sheetData sheetId="19792">
        <row r="9">
          <cell r="A9" t="str">
            <v>A</v>
          </cell>
        </row>
      </sheetData>
      <sheetData sheetId="19793">
        <row r="9">
          <cell r="A9" t="str">
            <v>A</v>
          </cell>
        </row>
      </sheetData>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ow r="9">
          <cell r="A9" t="str">
            <v>A</v>
          </cell>
        </row>
      </sheetData>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ow r="9">
          <cell r="A9" t="str">
            <v>A</v>
          </cell>
        </row>
      </sheetData>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ow r="9">
          <cell r="A9" t="str">
            <v>A</v>
          </cell>
        </row>
      </sheetData>
      <sheetData sheetId="19811">
        <row r="9">
          <cell r="A9" t="str">
            <v>A</v>
          </cell>
        </row>
      </sheetData>
      <sheetData sheetId="19812">
        <row r="9">
          <cell r="A9" t="str">
            <v>A</v>
          </cell>
        </row>
      </sheetData>
      <sheetData sheetId="19813">
        <row r="9">
          <cell r="A9" t="str">
            <v>A</v>
          </cell>
        </row>
      </sheetData>
      <sheetData sheetId="19814">
        <row r="9">
          <cell r="A9" t="str">
            <v>A</v>
          </cell>
        </row>
      </sheetData>
      <sheetData sheetId="19815">
        <row r="9">
          <cell r="A9" t="str">
            <v>A</v>
          </cell>
        </row>
      </sheetData>
      <sheetData sheetId="19816">
        <row r="9">
          <cell r="A9" t="str">
            <v>A</v>
          </cell>
        </row>
      </sheetData>
      <sheetData sheetId="19817">
        <row r="9">
          <cell r="A9" t="str">
            <v>A</v>
          </cell>
        </row>
      </sheetData>
      <sheetData sheetId="19818">
        <row r="9">
          <cell r="A9" t="str">
            <v>A</v>
          </cell>
        </row>
      </sheetData>
      <sheetData sheetId="19819">
        <row r="9">
          <cell r="A9" t="str">
            <v>A</v>
          </cell>
        </row>
      </sheetData>
      <sheetData sheetId="19820">
        <row r="9">
          <cell r="A9" t="str">
            <v>A</v>
          </cell>
        </row>
      </sheetData>
      <sheetData sheetId="19821">
        <row r="9">
          <cell r="A9" t="str">
            <v>A</v>
          </cell>
        </row>
      </sheetData>
      <sheetData sheetId="19822">
        <row r="9">
          <cell r="A9" t="str">
            <v>A</v>
          </cell>
        </row>
      </sheetData>
      <sheetData sheetId="19823">
        <row r="9">
          <cell r="A9" t="str">
            <v>A</v>
          </cell>
        </row>
      </sheetData>
      <sheetData sheetId="19824">
        <row r="9">
          <cell r="A9" t="str">
            <v>A</v>
          </cell>
        </row>
      </sheetData>
      <sheetData sheetId="19825">
        <row r="9">
          <cell r="A9" t="str">
            <v>A</v>
          </cell>
        </row>
      </sheetData>
      <sheetData sheetId="19826">
        <row r="9">
          <cell r="A9" t="str">
            <v>A</v>
          </cell>
        </row>
      </sheetData>
      <sheetData sheetId="19827">
        <row r="9">
          <cell r="A9" t="str">
            <v>A</v>
          </cell>
        </row>
      </sheetData>
      <sheetData sheetId="19828">
        <row r="9">
          <cell r="A9" t="str">
            <v>A</v>
          </cell>
        </row>
      </sheetData>
      <sheetData sheetId="19829">
        <row r="9">
          <cell r="A9" t="str">
            <v>A</v>
          </cell>
        </row>
      </sheetData>
      <sheetData sheetId="19830">
        <row r="9">
          <cell r="A9" t="str">
            <v>A</v>
          </cell>
        </row>
      </sheetData>
      <sheetData sheetId="19831">
        <row r="9">
          <cell r="A9" t="str">
            <v>A</v>
          </cell>
        </row>
      </sheetData>
      <sheetData sheetId="19832">
        <row r="9">
          <cell r="A9" t="str">
            <v>A</v>
          </cell>
        </row>
      </sheetData>
      <sheetData sheetId="19833">
        <row r="9">
          <cell r="A9" t="str">
            <v>A</v>
          </cell>
        </row>
      </sheetData>
      <sheetData sheetId="19834">
        <row r="9">
          <cell r="A9" t="str">
            <v>A</v>
          </cell>
        </row>
      </sheetData>
      <sheetData sheetId="19835">
        <row r="9">
          <cell r="A9" t="str">
            <v>A</v>
          </cell>
        </row>
      </sheetData>
      <sheetData sheetId="19836">
        <row r="9">
          <cell r="A9" t="str">
            <v>A</v>
          </cell>
        </row>
      </sheetData>
      <sheetData sheetId="19837">
        <row r="9">
          <cell r="A9" t="str">
            <v>A</v>
          </cell>
        </row>
      </sheetData>
      <sheetData sheetId="19838">
        <row r="9">
          <cell r="A9" t="str">
            <v>A</v>
          </cell>
        </row>
      </sheetData>
      <sheetData sheetId="19839">
        <row r="9">
          <cell r="A9" t="str">
            <v>A</v>
          </cell>
        </row>
      </sheetData>
      <sheetData sheetId="19840">
        <row r="9">
          <cell r="A9" t="str">
            <v>A</v>
          </cell>
        </row>
      </sheetData>
      <sheetData sheetId="19841">
        <row r="9">
          <cell r="A9" t="str">
            <v>A</v>
          </cell>
        </row>
      </sheetData>
      <sheetData sheetId="19842">
        <row r="9">
          <cell r="A9" t="str">
            <v>A</v>
          </cell>
        </row>
      </sheetData>
      <sheetData sheetId="19843">
        <row r="9">
          <cell r="A9" t="str">
            <v>A</v>
          </cell>
        </row>
      </sheetData>
      <sheetData sheetId="19844">
        <row r="9">
          <cell r="A9" t="str">
            <v>A</v>
          </cell>
        </row>
      </sheetData>
      <sheetData sheetId="19845">
        <row r="9">
          <cell r="A9" t="str">
            <v>A</v>
          </cell>
        </row>
      </sheetData>
      <sheetData sheetId="19846">
        <row r="9">
          <cell r="A9" t="str">
            <v>A</v>
          </cell>
        </row>
      </sheetData>
      <sheetData sheetId="19847">
        <row r="9">
          <cell r="A9" t="str">
            <v>A</v>
          </cell>
        </row>
      </sheetData>
      <sheetData sheetId="19848">
        <row r="9">
          <cell r="A9" t="str">
            <v>A</v>
          </cell>
        </row>
      </sheetData>
      <sheetData sheetId="19849">
        <row r="9">
          <cell r="A9" t="str">
            <v>A</v>
          </cell>
        </row>
      </sheetData>
      <sheetData sheetId="19850">
        <row r="9">
          <cell r="A9" t="str">
            <v>A</v>
          </cell>
        </row>
      </sheetData>
      <sheetData sheetId="19851">
        <row r="9">
          <cell r="A9" t="str">
            <v>A</v>
          </cell>
        </row>
      </sheetData>
      <sheetData sheetId="19852">
        <row r="9">
          <cell r="A9" t="str">
            <v>A</v>
          </cell>
        </row>
      </sheetData>
      <sheetData sheetId="19853">
        <row r="9">
          <cell r="A9" t="str">
            <v>A</v>
          </cell>
        </row>
      </sheetData>
      <sheetData sheetId="19854">
        <row r="9">
          <cell r="A9" t="str">
            <v>A</v>
          </cell>
        </row>
      </sheetData>
      <sheetData sheetId="19855">
        <row r="9">
          <cell r="A9" t="str">
            <v>A</v>
          </cell>
        </row>
      </sheetData>
      <sheetData sheetId="19856">
        <row r="9">
          <cell r="A9" t="str">
            <v>A</v>
          </cell>
        </row>
      </sheetData>
      <sheetData sheetId="19857">
        <row r="9">
          <cell r="A9" t="str">
            <v>A</v>
          </cell>
        </row>
      </sheetData>
      <sheetData sheetId="19858">
        <row r="9">
          <cell r="A9" t="str">
            <v>A</v>
          </cell>
        </row>
      </sheetData>
      <sheetData sheetId="19859">
        <row r="9">
          <cell r="A9" t="str">
            <v>A</v>
          </cell>
        </row>
      </sheetData>
      <sheetData sheetId="19860">
        <row r="9">
          <cell r="A9" t="str">
            <v>A</v>
          </cell>
        </row>
      </sheetData>
      <sheetData sheetId="19861">
        <row r="9">
          <cell r="A9" t="str">
            <v>A</v>
          </cell>
        </row>
      </sheetData>
      <sheetData sheetId="19862">
        <row r="9">
          <cell r="A9" t="str">
            <v>A</v>
          </cell>
        </row>
      </sheetData>
      <sheetData sheetId="19863">
        <row r="9">
          <cell r="A9" t="str">
            <v>A</v>
          </cell>
        </row>
      </sheetData>
      <sheetData sheetId="19864">
        <row r="9">
          <cell r="A9" t="str">
            <v>A</v>
          </cell>
        </row>
      </sheetData>
      <sheetData sheetId="19865">
        <row r="9">
          <cell r="A9" t="str">
            <v>A</v>
          </cell>
        </row>
      </sheetData>
      <sheetData sheetId="19866">
        <row r="9">
          <cell r="A9" t="str">
            <v>A</v>
          </cell>
        </row>
      </sheetData>
      <sheetData sheetId="19867">
        <row r="9">
          <cell r="A9" t="str">
            <v>A</v>
          </cell>
        </row>
      </sheetData>
      <sheetData sheetId="19868">
        <row r="9">
          <cell r="A9" t="str">
            <v>A</v>
          </cell>
        </row>
      </sheetData>
      <sheetData sheetId="19869">
        <row r="9">
          <cell r="A9" t="str">
            <v>A</v>
          </cell>
        </row>
      </sheetData>
      <sheetData sheetId="19870">
        <row r="9">
          <cell r="A9" t="str">
            <v>A</v>
          </cell>
        </row>
      </sheetData>
      <sheetData sheetId="19871">
        <row r="9">
          <cell r="A9" t="str">
            <v>A</v>
          </cell>
        </row>
      </sheetData>
      <sheetData sheetId="19872">
        <row r="9">
          <cell r="A9" t="str">
            <v>A</v>
          </cell>
        </row>
      </sheetData>
      <sheetData sheetId="19873">
        <row r="9">
          <cell r="A9" t="str">
            <v>A</v>
          </cell>
        </row>
      </sheetData>
      <sheetData sheetId="19874">
        <row r="9">
          <cell r="A9" t="str">
            <v>A</v>
          </cell>
        </row>
      </sheetData>
      <sheetData sheetId="19875">
        <row r="9">
          <cell r="A9" t="str">
            <v>A</v>
          </cell>
        </row>
      </sheetData>
      <sheetData sheetId="19876">
        <row r="9">
          <cell r="A9" t="str">
            <v>A</v>
          </cell>
        </row>
      </sheetData>
      <sheetData sheetId="19877">
        <row r="9">
          <cell r="A9" t="str">
            <v>A</v>
          </cell>
        </row>
      </sheetData>
      <sheetData sheetId="19878">
        <row r="9">
          <cell r="A9" t="str">
            <v>A</v>
          </cell>
        </row>
      </sheetData>
      <sheetData sheetId="19879">
        <row r="9">
          <cell r="A9" t="str">
            <v>A</v>
          </cell>
        </row>
      </sheetData>
      <sheetData sheetId="19880">
        <row r="9">
          <cell r="A9" t="str">
            <v>A</v>
          </cell>
        </row>
      </sheetData>
      <sheetData sheetId="19881">
        <row r="9">
          <cell r="A9" t="str">
            <v>A</v>
          </cell>
        </row>
      </sheetData>
      <sheetData sheetId="19882">
        <row r="9">
          <cell r="A9" t="str">
            <v>A</v>
          </cell>
        </row>
      </sheetData>
      <sheetData sheetId="19883">
        <row r="9">
          <cell r="A9" t="str">
            <v>A</v>
          </cell>
        </row>
      </sheetData>
      <sheetData sheetId="19884">
        <row r="9">
          <cell r="A9" t="str">
            <v>A</v>
          </cell>
        </row>
      </sheetData>
      <sheetData sheetId="19885">
        <row r="9">
          <cell r="A9" t="str">
            <v>A</v>
          </cell>
        </row>
      </sheetData>
      <sheetData sheetId="19886">
        <row r="9">
          <cell r="A9" t="str">
            <v>A</v>
          </cell>
        </row>
      </sheetData>
      <sheetData sheetId="19887">
        <row r="9">
          <cell r="A9" t="str">
            <v>A</v>
          </cell>
        </row>
      </sheetData>
      <sheetData sheetId="19888">
        <row r="9">
          <cell r="A9" t="str">
            <v>A</v>
          </cell>
        </row>
      </sheetData>
      <sheetData sheetId="19889">
        <row r="9">
          <cell r="A9" t="str">
            <v>A</v>
          </cell>
        </row>
      </sheetData>
      <sheetData sheetId="19890">
        <row r="9">
          <cell r="A9" t="str">
            <v>A</v>
          </cell>
        </row>
      </sheetData>
      <sheetData sheetId="19891">
        <row r="9">
          <cell r="A9" t="str">
            <v>A</v>
          </cell>
        </row>
      </sheetData>
      <sheetData sheetId="19892">
        <row r="9">
          <cell r="A9" t="str">
            <v>A</v>
          </cell>
        </row>
      </sheetData>
      <sheetData sheetId="19893">
        <row r="9">
          <cell r="A9" t="str">
            <v>A</v>
          </cell>
        </row>
      </sheetData>
      <sheetData sheetId="19894">
        <row r="9">
          <cell r="A9" t="str">
            <v>A</v>
          </cell>
        </row>
      </sheetData>
      <sheetData sheetId="19895">
        <row r="9">
          <cell r="A9" t="str">
            <v>A</v>
          </cell>
        </row>
      </sheetData>
      <sheetData sheetId="19896">
        <row r="9">
          <cell r="A9" t="str">
            <v>A</v>
          </cell>
        </row>
      </sheetData>
      <sheetData sheetId="19897" refreshError="1"/>
      <sheetData sheetId="19898" refreshError="1"/>
      <sheetData sheetId="19899" refreshError="1"/>
      <sheetData sheetId="19900">
        <row r="9">
          <cell r="A9" t="str">
            <v>A</v>
          </cell>
        </row>
      </sheetData>
      <sheetData sheetId="19901">
        <row r="9">
          <cell r="A9" t="str">
            <v>A</v>
          </cell>
        </row>
      </sheetData>
      <sheetData sheetId="19902">
        <row r="9">
          <cell r="A9" t="str">
            <v>A</v>
          </cell>
        </row>
      </sheetData>
      <sheetData sheetId="19903">
        <row r="9">
          <cell r="A9" t="str">
            <v>A</v>
          </cell>
        </row>
      </sheetData>
      <sheetData sheetId="19904">
        <row r="9">
          <cell r="A9" t="str">
            <v>A</v>
          </cell>
        </row>
      </sheetData>
      <sheetData sheetId="19905">
        <row r="9">
          <cell r="A9" t="str">
            <v>A</v>
          </cell>
        </row>
      </sheetData>
      <sheetData sheetId="19906">
        <row r="9">
          <cell r="A9" t="str">
            <v>A</v>
          </cell>
        </row>
      </sheetData>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ow r="9">
          <cell r="A9" t="str">
            <v>A</v>
          </cell>
        </row>
      </sheetData>
      <sheetData sheetId="19924">
        <row r="9">
          <cell r="A9" t="str">
            <v>A</v>
          </cell>
        </row>
      </sheetData>
      <sheetData sheetId="19925">
        <row r="9">
          <cell r="A9" t="str">
            <v>A</v>
          </cell>
        </row>
      </sheetData>
      <sheetData sheetId="19926">
        <row r="9">
          <cell r="A9" t="str">
            <v>A</v>
          </cell>
        </row>
      </sheetData>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ow r="9">
          <cell r="A9" t="str">
            <v>A</v>
          </cell>
        </row>
      </sheetData>
      <sheetData sheetId="19934">
        <row r="9">
          <cell r="A9" t="str">
            <v>A</v>
          </cell>
        </row>
      </sheetData>
      <sheetData sheetId="19935">
        <row r="9">
          <cell r="A9" t="str">
            <v>A</v>
          </cell>
        </row>
      </sheetData>
      <sheetData sheetId="19936">
        <row r="9">
          <cell r="A9" t="str">
            <v>A</v>
          </cell>
        </row>
      </sheetData>
      <sheetData sheetId="19937">
        <row r="9">
          <cell r="A9" t="str">
            <v>A</v>
          </cell>
        </row>
      </sheetData>
      <sheetData sheetId="19938">
        <row r="9">
          <cell r="A9" t="str">
            <v>A</v>
          </cell>
        </row>
      </sheetData>
      <sheetData sheetId="19939">
        <row r="9">
          <cell r="A9" t="str">
            <v>A</v>
          </cell>
        </row>
      </sheetData>
      <sheetData sheetId="19940">
        <row r="9">
          <cell r="A9" t="str">
            <v>A</v>
          </cell>
        </row>
      </sheetData>
      <sheetData sheetId="19941">
        <row r="9">
          <cell r="A9" t="str">
            <v>A</v>
          </cell>
        </row>
      </sheetData>
      <sheetData sheetId="19942">
        <row r="9">
          <cell r="A9" t="str">
            <v>A</v>
          </cell>
        </row>
      </sheetData>
      <sheetData sheetId="19943">
        <row r="9">
          <cell r="A9" t="str">
            <v>A</v>
          </cell>
        </row>
      </sheetData>
      <sheetData sheetId="19944">
        <row r="9">
          <cell r="A9" t="str">
            <v>A</v>
          </cell>
        </row>
      </sheetData>
      <sheetData sheetId="19945">
        <row r="9">
          <cell r="A9" t="str">
            <v>A</v>
          </cell>
        </row>
      </sheetData>
      <sheetData sheetId="19946">
        <row r="9">
          <cell r="A9" t="str">
            <v>A</v>
          </cell>
        </row>
      </sheetData>
      <sheetData sheetId="19947">
        <row r="9">
          <cell r="A9" t="str">
            <v>A</v>
          </cell>
        </row>
      </sheetData>
      <sheetData sheetId="19948">
        <row r="9">
          <cell r="A9" t="str">
            <v>A</v>
          </cell>
        </row>
      </sheetData>
      <sheetData sheetId="19949">
        <row r="9">
          <cell r="A9" t="str">
            <v>A</v>
          </cell>
        </row>
      </sheetData>
      <sheetData sheetId="19950">
        <row r="9">
          <cell r="A9" t="str">
            <v>A</v>
          </cell>
        </row>
      </sheetData>
      <sheetData sheetId="19951">
        <row r="9">
          <cell r="A9" t="str">
            <v>A</v>
          </cell>
        </row>
      </sheetData>
      <sheetData sheetId="19952">
        <row r="9">
          <cell r="A9" t="str">
            <v>A</v>
          </cell>
        </row>
      </sheetData>
      <sheetData sheetId="19953">
        <row r="9">
          <cell r="A9" t="str">
            <v>A</v>
          </cell>
        </row>
      </sheetData>
      <sheetData sheetId="19954">
        <row r="9">
          <cell r="A9" t="str">
            <v>A</v>
          </cell>
        </row>
      </sheetData>
      <sheetData sheetId="19955">
        <row r="9">
          <cell r="A9" t="str">
            <v>A</v>
          </cell>
        </row>
      </sheetData>
      <sheetData sheetId="19956">
        <row r="9">
          <cell r="A9" t="str">
            <v>A</v>
          </cell>
        </row>
      </sheetData>
      <sheetData sheetId="19957">
        <row r="9">
          <cell r="A9" t="str">
            <v>A</v>
          </cell>
        </row>
      </sheetData>
      <sheetData sheetId="19958">
        <row r="9">
          <cell r="A9" t="str">
            <v>A</v>
          </cell>
        </row>
      </sheetData>
      <sheetData sheetId="19959">
        <row r="9">
          <cell r="A9" t="str">
            <v>A</v>
          </cell>
        </row>
      </sheetData>
      <sheetData sheetId="19960">
        <row r="9">
          <cell r="A9" t="str">
            <v>A</v>
          </cell>
        </row>
      </sheetData>
      <sheetData sheetId="19961">
        <row r="9">
          <cell r="A9" t="str">
            <v>A</v>
          </cell>
        </row>
      </sheetData>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row r="9">
          <cell r="A9" t="str">
            <v>A</v>
          </cell>
        </row>
      </sheetData>
      <sheetData sheetId="19967">
        <row r="9">
          <cell r="A9" t="str">
            <v>A</v>
          </cell>
        </row>
      </sheetData>
      <sheetData sheetId="19968">
        <row r="9">
          <cell r="A9" t="str">
            <v>A</v>
          </cell>
        </row>
      </sheetData>
      <sheetData sheetId="19969">
        <row r="9">
          <cell r="A9" t="str">
            <v>A</v>
          </cell>
        </row>
      </sheetData>
      <sheetData sheetId="19970">
        <row r="9">
          <cell r="A9" t="str">
            <v>A</v>
          </cell>
        </row>
      </sheetData>
      <sheetData sheetId="19971">
        <row r="9">
          <cell r="A9" t="str">
            <v>A</v>
          </cell>
        </row>
      </sheetData>
      <sheetData sheetId="19972">
        <row r="9">
          <cell r="A9" t="str">
            <v>A</v>
          </cell>
        </row>
      </sheetData>
      <sheetData sheetId="19973">
        <row r="9">
          <cell r="A9" t="str">
            <v>A</v>
          </cell>
        </row>
      </sheetData>
      <sheetData sheetId="19974">
        <row r="9">
          <cell r="A9" t="str">
            <v>A</v>
          </cell>
        </row>
      </sheetData>
      <sheetData sheetId="19975">
        <row r="9">
          <cell r="A9" t="str">
            <v>A</v>
          </cell>
        </row>
      </sheetData>
      <sheetData sheetId="19976">
        <row r="9">
          <cell r="A9" t="str">
            <v>A</v>
          </cell>
        </row>
      </sheetData>
      <sheetData sheetId="19977">
        <row r="9">
          <cell r="A9" t="str">
            <v>A</v>
          </cell>
        </row>
      </sheetData>
      <sheetData sheetId="19978">
        <row r="9">
          <cell r="A9" t="str">
            <v>A</v>
          </cell>
        </row>
      </sheetData>
      <sheetData sheetId="19979">
        <row r="9">
          <cell r="A9" t="str">
            <v>A</v>
          </cell>
        </row>
      </sheetData>
      <sheetData sheetId="19980">
        <row r="9">
          <cell r="A9" t="str">
            <v>A</v>
          </cell>
        </row>
      </sheetData>
      <sheetData sheetId="19981">
        <row r="9">
          <cell r="A9" t="str">
            <v>A</v>
          </cell>
        </row>
      </sheetData>
      <sheetData sheetId="19982">
        <row r="9">
          <cell r="A9" t="str">
            <v>A</v>
          </cell>
        </row>
      </sheetData>
      <sheetData sheetId="19983">
        <row r="9">
          <cell r="A9" t="str">
            <v>A</v>
          </cell>
        </row>
      </sheetData>
      <sheetData sheetId="19984">
        <row r="9">
          <cell r="A9" t="str">
            <v>A</v>
          </cell>
        </row>
      </sheetData>
      <sheetData sheetId="19985">
        <row r="9">
          <cell r="A9" t="str">
            <v>A</v>
          </cell>
        </row>
      </sheetData>
      <sheetData sheetId="19986">
        <row r="9">
          <cell r="A9" t="str">
            <v>A</v>
          </cell>
        </row>
      </sheetData>
      <sheetData sheetId="19987">
        <row r="9">
          <cell r="A9" t="str">
            <v>A</v>
          </cell>
        </row>
      </sheetData>
      <sheetData sheetId="19988">
        <row r="9">
          <cell r="A9" t="str">
            <v>A</v>
          </cell>
        </row>
      </sheetData>
      <sheetData sheetId="19989">
        <row r="9">
          <cell r="A9" t="str">
            <v>A</v>
          </cell>
        </row>
      </sheetData>
      <sheetData sheetId="19990">
        <row r="9">
          <cell r="A9" t="str">
            <v>A</v>
          </cell>
        </row>
      </sheetData>
      <sheetData sheetId="19991">
        <row r="9">
          <cell r="A9" t="str">
            <v>A</v>
          </cell>
        </row>
      </sheetData>
      <sheetData sheetId="19992">
        <row r="9">
          <cell r="A9" t="str">
            <v>A</v>
          </cell>
        </row>
      </sheetData>
      <sheetData sheetId="19993">
        <row r="9">
          <cell r="A9" t="str">
            <v>A</v>
          </cell>
        </row>
      </sheetData>
      <sheetData sheetId="19994">
        <row r="9">
          <cell r="A9" t="str">
            <v>A</v>
          </cell>
        </row>
      </sheetData>
      <sheetData sheetId="19995">
        <row r="9">
          <cell r="A9" t="str">
            <v>A</v>
          </cell>
        </row>
      </sheetData>
      <sheetData sheetId="19996">
        <row r="9">
          <cell r="A9" t="str">
            <v>A</v>
          </cell>
        </row>
      </sheetData>
      <sheetData sheetId="19997">
        <row r="9">
          <cell r="A9" t="str">
            <v>A</v>
          </cell>
        </row>
      </sheetData>
      <sheetData sheetId="19998">
        <row r="9">
          <cell r="A9" t="str">
            <v>A</v>
          </cell>
        </row>
      </sheetData>
      <sheetData sheetId="19999">
        <row r="9">
          <cell r="A9" t="str">
            <v>A</v>
          </cell>
        </row>
      </sheetData>
      <sheetData sheetId="20000">
        <row r="9">
          <cell r="A9" t="str">
            <v>A</v>
          </cell>
        </row>
      </sheetData>
      <sheetData sheetId="20001">
        <row r="9">
          <cell r="A9" t="str">
            <v>A</v>
          </cell>
        </row>
      </sheetData>
      <sheetData sheetId="20002">
        <row r="9">
          <cell r="A9" t="str">
            <v>A</v>
          </cell>
        </row>
      </sheetData>
      <sheetData sheetId="20003">
        <row r="9">
          <cell r="A9" t="str">
            <v>A</v>
          </cell>
        </row>
      </sheetData>
      <sheetData sheetId="20004">
        <row r="9">
          <cell r="A9" t="str">
            <v>A</v>
          </cell>
        </row>
      </sheetData>
      <sheetData sheetId="20005">
        <row r="9">
          <cell r="A9" t="str">
            <v>A</v>
          </cell>
        </row>
      </sheetData>
      <sheetData sheetId="20006">
        <row r="9">
          <cell r="A9" t="str">
            <v>A</v>
          </cell>
        </row>
      </sheetData>
      <sheetData sheetId="20007">
        <row r="9">
          <cell r="A9" t="str">
            <v>A</v>
          </cell>
        </row>
      </sheetData>
      <sheetData sheetId="20008">
        <row r="9">
          <cell r="A9" t="str">
            <v>A</v>
          </cell>
        </row>
      </sheetData>
      <sheetData sheetId="20009">
        <row r="9">
          <cell r="A9" t="str">
            <v>A</v>
          </cell>
        </row>
      </sheetData>
      <sheetData sheetId="20010">
        <row r="9">
          <cell r="A9" t="str">
            <v>A</v>
          </cell>
        </row>
      </sheetData>
      <sheetData sheetId="20011">
        <row r="9">
          <cell r="A9" t="str">
            <v>A</v>
          </cell>
        </row>
      </sheetData>
      <sheetData sheetId="20012">
        <row r="9">
          <cell r="A9" t="str">
            <v>A</v>
          </cell>
        </row>
      </sheetData>
      <sheetData sheetId="20013">
        <row r="9">
          <cell r="A9" t="str">
            <v>A</v>
          </cell>
        </row>
      </sheetData>
      <sheetData sheetId="20014">
        <row r="9">
          <cell r="A9" t="str">
            <v>A</v>
          </cell>
        </row>
      </sheetData>
      <sheetData sheetId="20015">
        <row r="9">
          <cell r="A9" t="str">
            <v>A</v>
          </cell>
        </row>
      </sheetData>
      <sheetData sheetId="20016">
        <row r="9">
          <cell r="A9" t="str">
            <v>A</v>
          </cell>
        </row>
      </sheetData>
      <sheetData sheetId="20017">
        <row r="9">
          <cell r="A9" t="str">
            <v>A</v>
          </cell>
        </row>
      </sheetData>
      <sheetData sheetId="20018">
        <row r="9">
          <cell r="A9" t="str">
            <v>A</v>
          </cell>
        </row>
      </sheetData>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ow r="9">
          <cell r="A9" t="str">
            <v>A</v>
          </cell>
        </row>
      </sheetData>
      <sheetData sheetId="20029">
        <row r="9">
          <cell r="A9" t="str">
            <v>A</v>
          </cell>
        </row>
      </sheetData>
      <sheetData sheetId="20030" refreshError="1"/>
      <sheetData sheetId="20031" refreshError="1"/>
      <sheetData sheetId="20032" refreshError="1"/>
      <sheetData sheetId="20033">
        <row r="9">
          <cell r="A9" t="str">
            <v>A</v>
          </cell>
        </row>
      </sheetData>
      <sheetData sheetId="20034">
        <row r="9">
          <cell r="A9" t="str">
            <v>A</v>
          </cell>
        </row>
      </sheetData>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row r="9">
          <cell r="A9" t="str">
            <v>A</v>
          </cell>
        </row>
      </sheetData>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row r="9">
          <cell r="A9" t="str">
            <v>A</v>
          </cell>
        </row>
      </sheetData>
      <sheetData sheetId="20050">
        <row r="9">
          <cell r="A9" t="str">
            <v>A</v>
          </cell>
        </row>
      </sheetData>
      <sheetData sheetId="20051">
        <row r="9">
          <cell r="A9" t="str">
            <v>A</v>
          </cell>
        </row>
      </sheetData>
      <sheetData sheetId="20052">
        <row r="9">
          <cell r="A9" t="str">
            <v>A</v>
          </cell>
        </row>
      </sheetData>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row r="9">
          <cell r="A9" t="str">
            <v>A</v>
          </cell>
        </row>
      </sheetData>
      <sheetData sheetId="20058">
        <row r="9">
          <cell r="A9" t="str">
            <v>A</v>
          </cell>
        </row>
      </sheetData>
      <sheetData sheetId="20059">
        <row r="9">
          <cell r="A9" t="str">
            <v>A</v>
          </cell>
        </row>
      </sheetData>
      <sheetData sheetId="20060">
        <row r="9">
          <cell r="A9" t="str">
            <v>A</v>
          </cell>
        </row>
      </sheetData>
      <sheetData sheetId="20061">
        <row r="9">
          <cell r="A9" t="str">
            <v>A</v>
          </cell>
        </row>
      </sheetData>
      <sheetData sheetId="20062">
        <row r="9">
          <cell r="A9" t="str">
            <v>A</v>
          </cell>
        </row>
      </sheetData>
      <sheetData sheetId="20063">
        <row r="9">
          <cell r="A9" t="str">
            <v>A</v>
          </cell>
        </row>
      </sheetData>
      <sheetData sheetId="20064">
        <row r="9">
          <cell r="A9" t="str">
            <v>A</v>
          </cell>
        </row>
      </sheetData>
      <sheetData sheetId="20065">
        <row r="9">
          <cell r="A9" t="str">
            <v>A</v>
          </cell>
        </row>
      </sheetData>
      <sheetData sheetId="20066">
        <row r="9">
          <cell r="A9" t="str">
            <v>A</v>
          </cell>
        </row>
      </sheetData>
      <sheetData sheetId="20067">
        <row r="9">
          <cell r="A9" t="str">
            <v>A</v>
          </cell>
        </row>
      </sheetData>
      <sheetData sheetId="20068">
        <row r="9">
          <cell r="A9" t="str">
            <v>A</v>
          </cell>
        </row>
      </sheetData>
      <sheetData sheetId="20069">
        <row r="9">
          <cell r="A9" t="str">
            <v>A</v>
          </cell>
        </row>
      </sheetData>
      <sheetData sheetId="20070">
        <row r="9">
          <cell r="A9" t="str">
            <v>A</v>
          </cell>
        </row>
      </sheetData>
      <sheetData sheetId="20071">
        <row r="9">
          <cell r="A9" t="str">
            <v>A</v>
          </cell>
        </row>
      </sheetData>
      <sheetData sheetId="20072">
        <row r="9">
          <cell r="A9" t="str">
            <v>A</v>
          </cell>
        </row>
      </sheetData>
      <sheetData sheetId="20073">
        <row r="9">
          <cell r="A9" t="str">
            <v>A</v>
          </cell>
        </row>
      </sheetData>
      <sheetData sheetId="20074">
        <row r="9">
          <cell r="A9" t="str">
            <v>A</v>
          </cell>
        </row>
      </sheetData>
      <sheetData sheetId="20075">
        <row r="9">
          <cell r="A9" t="str">
            <v>A</v>
          </cell>
        </row>
      </sheetData>
      <sheetData sheetId="20076">
        <row r="9">
          <cell r="A9" t="str">
            <v>A</v>
          </cell>
        </row>
      </sheetData>
      <sheetData sheetId="20077">
        <row r="9">
          <cell r="A9" t="str">
            <v>A</v>
          </cell>
        </row>
      </sheetData>
      <sheetData sheetId="20078">
        <row r="9">
          <cell r="A9" t="str">
            <v>A</v>
          </cell>
        </row>
      </sheetData>
      <sheetData sheetId="20079">
        <row r="9">
          <cell r="A9" t="str">
            <v>A</v>
          </cell>
        </row>
      </sheetData>
      <sheetData sheetId="20080">
        <row r="9">
          <cell r="A9" t="str">
            <v>A</v>
          </cell>
        </row>
      </sheetData>
      <sheetData sheetId="20081">
        <row r="9">
          <cell r="A9" t="str">
            <v>A</v>
          </cell>
        </row>
      </sheetData>
      <sheetData sheetId="20082">
        <row r="9">
          <cell r="A9" t="str">
            <v>A</v>
          </cell>
        </row>
      </sheetData>
      <sheetData sheetId="20083">
        <row r="9">
          <cell r="A9" t="str">
            <v>A</v>
          </cell>
        </row>
      </sheetData>
      <sheetData sheetId="20084">
        <row r="9">
          <cell r="A9" t="str">
            <v>A</v>
          </cell>
        </row>
      </sheetData>
      <sheetData sheetId="20085">
        <row r="9">
          <cell r="A9" t="str">
            <v>A</v>
          </cell>
        </row>
      </sheetData>
      <sheetData sheetId="20086">
        <row r="9">
          <cell r="A9" t="str">
            <v>A</v>
          </cell>
        </row>
      </sheetData>
      <sheetData sheetId="20087">
        <row r="9">
          <cell r="A9" t="str">
            <v>A</v>
          </cell>
        </row>
      </sheetData>
      <sheetData sheetId="20088">
        <row r="9">
          <cell r="A9" t="str">
            <v>A</v>
          </cell>
        </row>
      </sheetData>
      <sheetData sheetId="20089">
        <row r="9">
          <cell r="A9" t="str">
            <v>A</v>
          </cell>
        </row>
      </sheetData>
      <sheetData sheetId="20090">
        <row r="9">
          <cell r="A9" t="str">
            <v>A</v>
          </cell>
        </row>
      </sheetData>
      <sheetData sheetId="20091">
        <row r="9">
          <cell r="A9" t="str">
            <v>A</v>
          </cell>
        </row>
      </sheetData>
      <sheetData sheetId="20092">
        <row r="9">
          <cell r="A9" t="str">
            <v>A</v>
          </cell>
        </row>
      </sheetData>
      <sheetData sheetId="20093">
        <row r="9">
          <cell r="A9" t="str">
            <v>A</v>
          </cell>
        </row>
      </sheetData>
      <sheetData sheetId="20094">
        <row r="9">
          <cell r="A9" t="str">
            <v>A</v>
          </cell>
        </row>
      </sheetData>
      <sheetData sheetId="20095">
        <row r="9">
          <cell r="A9" t="str">
            <v>A</v>
          </cell>
        </row>
      </sheetData>
      <sheetData sheetId="20096">
        <row r="9">
          <cell r="A9" t="str">
            <v>A</v>
          </cell>
        </row>
      </sheetData>
      <sheetData sheetId="20097">
        <row r="9">
          <cell r="A9" t="str">
            <v>A</v>
          </cell>
        </row>
      </sheetData>
      <sheetData sheetId="20098">
        <row r="9">
          <cell r="A9" t="str">
            <v>A</v>
          </cell>
        </row>
      </sheetData>
      <sheetData sheetId="20099">
        <row r="9">
          <cell r="A9" t="str">
            <v>A</v>
          </cell>
        </row>
      </sheetData>
      <sheetData sheetId="20100">
        <row r="9">
          <cell r="A9" t="str">
            <v>A</v>
          </cell>
        </row>
      </sheetData>
      <sheetData sheetId="20101">
        <row r="9">
          <cell r="A9" t="str">
            <v>A</v>
          </cell>
        </row>
      </sheetData>
      <sheetData sheetId="20102">
        <row r="9">
          <cell r="A9" t="str">
            <v>A</v>
          </cell>
        </row>
      </sheetData>
      <sheetData sheetId="20103">
        <row r="9">
          <cell r="A9" t="str">
            <v>A</v>
          </cell>
        </row>
      </sheetData>
      <sheetData sheetId="20104">
        <row r="9">
          <cell r="A9" t="str">
            <v>A</v>
          </cell>
        </row>
      </sheetData>
      <sheetData sheetId="20105">
        <row r="9">
          <cell r="A9" t="str">
            <v>A</v>
          </cell>
        </row>
      </sheetData>
      <sheetData sheetId="20106">
        <row r="9">
          <cell r="A9" t="str">
            <v>A</v>
          </cell>
        </row>
      </sheetData>
      <sheetData sheetId="20107">
        <row r="9">
          <cell r="A9" t="str">
            <v>A</v>
          </cell>
        </row>
      </sheetData>
      <sheetData sheetId="20108">
        <row r="9">
          <cell r="A9" t="str">
            <v>A</v>
          </cell>
        </row>
      </sheetData>
      <sheetData sheetId="20109">
        <row r="9">
          <cell r="A9" t="str">
            <v>A</v>
          </cell>
        </row>
      </sheetData>
      <sheetData sheetId="20110">
        <row r="9">
          <cell r="A9" t="str">
            <v>A</v>
          </cell>
        </row>
      </sheetData>
      <sheetData sheetId="20111">
        <row r="9">
          <cell r="A9" t="str">
            <v>A</v>
          </cell>
        </row>
      </sheetData>
      <sheetData sheetId="20112">
        <row r="9">
          <cell r="A9" t="str">
            <v>A</v>
          </cell>
        </row>
      </sheetData>
      <sheetData sheetId="20113">
        <row r="9">
          <cell r="A9" t="str">
            <v>A</v>
          </cell>
        </row>
      </sheetData>
      <sheetData sheetId="20114">
        <row r="9">
          <cell r="A9" t="str">
            <v>A</v>
          </cell>
        </row>
      </sheetData>
      <sheetData sheetId="20115">
        <row r="9">
          <cell r="A9" t="str">
            <v>A</v>
          </cell>
        </row>
      </sheetData>
      <sheetData sheetId="20116">
        <row r="9">
          <cell r="A9" t="str">
            <v>A</v>
          </cell>
        </row>
      </sheetData>
      <sheetData sheetId="20117">
        <row r="9">
          <cell r="A9" t="str">
            <v>A</v>
          </cell>
        </row>
      </sheetData>
      <sheetData sheetId="20118">
        <row r="9">
          <cell r="A9" t="str">
            <v>A</v>
          </cell>
        </row>
      </sheetData>
      <sheetData sheetId="20119">
        <row r="9">
          <cell r="A9" t="str">
            <v>A</v>
          </cell>
        </row>
      </sheetData>
      <sheetData sheetId="20120">
        <row r="9">
          <cell r="A9" t="str">
            <v>A</v>
          </cell>
        </row>
      </sheetData>
      <sheetData sheetId="20121">
        <row r="9">
          <cell r="A9" t="str">
            <v>A</v>
          </cell>
        </row>
      </sheetData>
      <sheetData sheetId="20122">
        <row r="9">
          <cell r="A9" t="str">
            <v>A</v>
          </cell>
        </row>
      </sheetData>
      <sheetData sheetId="20123">
        <row r="9">
          <cell r="A9" t="str">
            <v>A</v>
          </cell>
        </row>
      </sheetData>
      <sheetData sheetId="20124">
        <row r="9">
          <cell r="A9" t="str">
            <v>A</v>
          </cell>
        </row>
      </sheetData>
      <sheetData sheetId="20125">
        <row r="9">
          <cell r="A9" t="str">
            <v>A</v>
          </cell>
        </row>
      </sheetData>
      <sheetData sheetId="20126">
        <row r="9">
          <cell r="A9" t="str">
            <v>A</v>
          </cell>
        </row>
      </sheetData>
      <sheetData sheetId="20127">
        <row r="9">
          <cell r="A9" t="str">
            <v>A</v>
          </cell>
        </row>
      </sheetData>
      <sheetData sheetId="20128">
        <row r="9">
          <cell r="A9" t="str">
            <v>A</v>
          </cell>
        </row>
      </sheetData>
      <sheetData sheetId="20129">
        <row r="9">
          <cell r="A9" t="str">
            <v>A</v>
          </cell>
        </row>
      </sheetData>
      <sheetData sheetId="20130">
        <row r="9">
          <cell r="A9" t="str">
            <v>A</v>
          </cell>
        </row>
      </sheetData>
      <sheetData sheetId="20131">
        <row r="9">
          <cell r="A9" t="str">
            <v>A</v>
          </cell>
        </row>
      </sheetData>
      <sheetData sheetId="20132">
        <row r="9">
          <cell r="A9" t="str">
            <v>A</v>
          </cell>
        </row>
      </sheetData>
      <sheetData sheetId="20133">
        <row r="9">
          <cell r="A9" t="str">
            <v>A</v>
          </cell>
        </row>
      </sheetData>
      <sheetData sheetId="20134">
        <row r="9">
          <cell r="A9" t="str">
            <v>A</v>
          </cell>
        </row>
      </sheetData>
      <sheetData sheetId="20135">
        <row r="9">
          <cell r="A9" t="str">
            <v>A</v>
          </cell>
        </row>
      </sheetData>
      <sheetData sheetId="20136">
        <row r="9">
          <cell r="A9" t="str">
            <v>A</v>
          </cell>
        </row>
      </sheetData>
      <sheetData sheetId="20137">
        <row r="9">
          <cell r="A9" t="str">
            <v>A</v>
          </cell>
        </row>
      </sheetData>
      <sheetData sheetId="20138">
        <row r="9">
          <cell r="A9" t="str">
            <v>A</v>
          </cell>
        </row>
      </sheetData>
      <sheetData sheetId="20139">
        <row r="9">
          <cell r="A9" t="str">
            <v>A</v>
          </cell>
        </row>
      </sheetData>
      <sheetData sheetId="20140">
        <row r="9">
          <cell r="A9" t="str">
            <v>A</v>
          </cell>
        </row>
      </sheetData>
      <sheetData sheetId="20141">
        <row r="9">
          <cell r="A9" t="str">
            <v>A</v>
          </cell>
        </row>
      </sheetData>
      <sheetData sheetId="20142">
        <row r="9">
          <cell r="A9" t="str">
            <v>A</v>
          </cell>
        </row>
      </sheetData>
      <sheetData sheetId="20143">
        <row r="9">
          <cell r="A9" t="str">
            <v>A</v>
          </cell>
        </row>
      </sheetData>
      <sheetData sheetId="20144">
        <row r="9">
          <cell r="A9" t="str">
            <v>A</v>
          </cell>
        </row>
      </sheetData>
      <sheetData sheetId="20145">
        <row r="9">
          <cell r="A9" t="str">
            <v>A</v>
          </cell>
        </row>
      </sheetData>
      <sheetData sheetId="20146">
        <row r="9">
          <cell r="A9" t="str">
            <v>A</v>
          </cell>
        </row>
      </sheetData>
      <sheetData sheetId="20147">
        <row r="9">
          <cell r="A9" t="str">
            <v>A</v>
          </cell>
        </row>
      </sheetData>
      <sheetData sheetId="20148">
        <row r="9">
          <cell r="A9" t="str">
            <v>A</v>
          </cell>
        </row>
      </sheetData>
      <sheetData sheetId="20149">
        <row r="9">
          <cell r="A9" t="str">
            <v>A</v>
          </cell>
        </row>
      </sheetData>
      <sheetData sheetId="20150">
        <row r="9">
          <cell r="A9" t="str">
            <v>A</v>
          </cell>
        </row>
      </sheetData>
      <sheetData sheetId="20151">
        <row r="9">
          <cell r="A9" t="str">
            <v>A</v>
          </cell>
        </row>
      </sheetData>
      <sheetData sheetId="20152">
        <row r="9">
          <cell r="A9" t="str">
            <v>A</v>
          </cell>
        </row>
      </sheetData>
      <sheetData sheetId="20153">
        <row r="9">
          <cell r="A9" t="str">
            <v>A</v>
          </cell>
        </row>
      </sheetData>
      <sheetData sheetId="20154">
        <row r="9">
          <cell r="A9" t="str">
            <v>A</v>
          </cell>
        </row>
      </sheetData>
      <sheetData sheetId="20155">
        <row r="9">
          <cell r="A9" t="str">
            <v>A</v>
          </cell>
        </row>
      </sheetData>
      <sheetData sheetId="20156">
        <row r="9">
          <cell r="A9" t="str">
            <v>A</v>
          </cell>
        </row>
      </sheetData>
      <sheetData sheetId="20157">
        <row r="9">
          <cell r="A9" t="str">
            <v>A</v>
          </cell>
        </row>
      </sheetData>
      <sheetData sheetId="20158">
        <row r="9">
          <cell r="A9" t="str">
            <v>A</v>
          </cell>
        </row>
      </sheetData>
      <sheetData sheetId="20159">
        <row r="9">
          <cell r="A9" t="str">
            <v>A</v>
          </cell>
        </row>
      </sheetData>
      <sheetData sheetId="20160">
        <row r="9">
          <cell r="A9" t="str">
            <v>A</v>
          </cell>
        </row>
      </sheetData>
      <sheetData sheetId="20161">
        <row r="9">
          <cell r="A9" t="str">
            <v>A</v>
          </cell>
        </row>
      </sheetData>
      <sheetData sheetId="20162">
        <row r="9">
          <cell r="A9" t="str">
            <v>A</v>
          </cell>
        </row>
      </sheetData>
      <sheetData sheetId="20163">
        <row r="9">
          <cell r="A9" t="str">
            <v>A</v>
          </cell>
        </row>
      </sheetData>
      <sheetData sheetId="20164">
        <row r="9">
          <cell r="A9" t="str">
            <v>A</v>
          </cell>
        </row>
      </sheetData>
      <sheetData sheetId="20165">
        <row r="9">
          <cell r="A9" t="str">
            <v>A</v>
          </cell>
        </row>
      </sheetData>
      <sheetData sheetId="20166">
        <row r="9">
          <cell r="A9" t="str">
            <v>A</v>
          </cell>
        </row>
      </sheetData>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ow r="9">
          <cell r="A9" t="str">
            <v>A</v>
          </cell>
        </row>
      </sheetData>
      <sheetData sheetId="20190">
        <row r="9">
          <cell r="A9" t="str">
            <v>A</v>
          </cell>
        </row>
      </sheetData>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ow r="9">
          <cell r="A9" t="str">
            <v>A</v>
          </cell>
        </row>
      </sheetData>
      <sheetData sheetId="20221">
        <row r="9">
          <cell r="A9" t="str">
            <v>A</v>
          </cell>
        </row>
      </sheetData>
      <sheetData sheetId="20222">
        <row r="9">
          <cell r="A9" t="str">
            <v>A</v>
          </cell>
        </row>
      </sheetData>
      <sheetData sheetId="20223">
        <row r="9">
          <cell r="A9" t="str">
            <v>A</v>
          </cell>
        </row>
      </sheetData>
      <sheetData sheetId="20224">
        <row r="9">
          <cell r="A9" t="str">
            <v>A</v>
          </cell>
        </row>
      </sheetData>
      <sheetData sheetId="20225">
        <row r="9">
          <cell r="A9" t="str">
            <v>A</v>
          </cell>
        </row>
      </sheetData>
      <sheetData sheetId="20226">
        <row r="9">
          <cell r="A9" t="str">
            <v>A</v>
          </cell>
        </row>
      </sheetData>
      <sheetData sheetId="20227">
        <row r="9">
          <cell r="A9" t="str">
            <v>A</v>
          </cell>
        </row>
      </sheetData>
      <sheetData sheetId="20228">
        <row r="9">
          <cell r="A9" t="str">
            <v>A</v>
          </cell>
        </row>
      </sheetData>
      <sheetData sheetId="20229">
        <row r="9">
          <cell r="A9" t="str">
            <v>A</v>
          </cell>
        </row>
      </sheetData>
      <sheetData sheetId="20230">
        <row r="9">
          <cell r="A9" t="str">
            <v>A</v>
          </cell>
        </row>
      </sheetData>
      <sheetData sheetId="20231">
        <row r="9">
          <cell r="A9" t="str">
            <v>A</v>
          </cell>
        </row>
      </sheetData>
      <sheetData sheetId="20232">
        <row r="9">
          <cell r="A9" t="str">
            <v>A</v>
          </cell>
        </row>
      </sheetData>
      <sheetData sheetId="20233">
        <row r="9">
          <cell r="A9" t="str">
            <v>A</v>
          </cell>
        </row>
      </sheetData>
      <sheetData sheetId="20234">
        <row r="9">
          <cell r="A9" t="str">
            <v>A</v>
          </cell>
        </row>
      </sheetData>
      <sheetData sheetId="20235">
        <row r="9">
          <cell r="A9" t="str">
            <v>A</v>
          </cell>
        </row>
      </sheetData>
      <sheetData sheetId="20236">
        <row r="9">
          <cell r="A9" t="str">
            <v>A</v>
          </cell>
        </row>
      </sheetData>
      <sheetData sheetId="20237">
        <row r="9">
          <cell r="A9" t="str">
            <v>A</v>
          </cell>
        </row>
      </sheetData>
      <sheetData sheetId="20238">
        <row r="9">
          <cell r="A9" t="str">
            <v>A</v>
          </cell>
        </row>
      </sheetData>
      <sheetData sheetId="20239">
        <row r="9">
          <cell r="A9" t="str">
            <v>A</v>
          </cell>
        </row>
      </sheetData>
      <sheetData sheetId="20240">
        <row r="9">
          <cell r="A9" t="str">
            <v>A</v>
          </cell>
        </row>
      </sheetData>
      <sheetData sheetId="20241">
        <row r="9">
          <cell r="A9" t="str">
            <v>A</v>
          </cell>
        </row>
      </sheetData>
      <sheetData sheetId="20242">
        <row r="9">
          <cell r="A9" t="str">
            <v>A</v>
          </cell>
        </row>
      </sheetData>
      <sheetData sheetId="20243">
        <row r="9">
          <cell r="A9" t="str">
            <v>A</v>
          </cell>
        </row>
      </sheetData>
      <sheetData sheetId="20244">
        <row r="9">
          <cell r="A9" t="str">
            <v>A</v>
          </cell>
        </row>
      </sheetData>
      <sheetData sheetId="20245">
        <row r="9">
          <cell r="A9" t="str">
            <v>A</v>
          </cell>
        </row>
      </sheetData>
      <sheetData sheetId="20246">
        <row r="9">
          <cell r="A9" t="str">
            <v>A</v>
          </cell>
        </row>
      </sheetData>
      <sheetData sheetId="20247">
        <row r="9">
          <cell r="A9" t="str">
            <v>A</v>
          </cell>
        </row>
      </sheetData>
      <sheetData sheetId="20248">
        <row r="9">
          <cell r="A9" t="str">
            <v>A</v>
          </cell>
        </row>
      </sheetData>
      <sheetData sheetId="20249">
        <row r="9">
          <cell r="A9" t="str">
            <v>A</v>
          </cell>
        </row>
      </sheetData>
      <sheetData sheetId="20250">
        <row r="9">
          <cell r="A9" t="str">
            <v>A</v>
          </cell>
        </row>
      </sheetData>
      <sheetData sheetId="20251">
        <row r="9">
          <cell r="A9" t="str">
            <v>A</v>
          </cell>
        </row>
      </sheetData>
      <sheetData sheetId="20252">
        <row r="9">
          <cell r="A9" t="str">
            <v>A</v>
          </cell>
        </row>
      </sheetData>
      <sheetData sheetId="20253">
        <row r="9">
          <cell r="A9" t="str">
            <v>A</v>
          </cell>
        </row>
      </sheetData>
      <sheetData sheetId="20254">
        <row r="9">
          <cell r="A9" t="str">
            <v>A</v>
          </cell>
        </row>
      </sheetData>
      <sheetData sheetId="20255">
        <row r="9">
          <cell r="A9" t="str">
            <v>A</v>
          </cell>
        </row>
      </sheetData>
      <sheetData sheetId="20256">
        <row r="9">
          <cell r="A9" t="str">
            <v>A</v>
          </cell>
        </row>
      </sheetData>
      <sheetData sheetId="20257">
        <row r="9">
          <cell r="A9" t="str">
            <v>A</v>
          </cell>
        </row>
      </sheetData>
      <sheetData sheetId="20258">
        <row r="9">
          <cell r="A9" t="str">
            <v>A</v>
          </cell>
        </row>
      </sheetData>
      <sheetData sheetId="20259">
        <row r="9">
          <cell r="A9" t="str">
            <v>A</v>
          </cell>
        </row>
      </sheetData>
      <sheetData sheetId="20260">
        <row r="9">
          <cell r="A9" t="str">
            <v>A</v>
          </cell>
        </row>
      </sheetData>
      <sheetData sheetId="20261">
        <row r="9">
          <cell r="A9" t="str">
            <v>A</v>
          </cell>
        </row>
      </sheetData>
      <sheetData sheetId="20262">
        <row r="9">
          <cell r="A9" t="str">
            <v>A</v>
          </cell>
        </row>
      </sheetData>
      <sheetData sheetId="20263">
        <row r="9">
          <cell r="A9" t="str">
            <v>A</v>
          </cell>
        </row>
      </sheetData>
      <sheetData sheetId="20264">
        <row r="9">
          <cell r="A9" t="str">
            <v>A</v>
          </cell>
        </row>
      </sheetData>
      <sheetData sheetId="20265">
        <row r="9">
          <cell r="A9" t="str">
            <v>A</v>
          </cell>
        </row>
      </sheetData>
      <sheetData sheetId="20266">
        <row r="9">
          <cell r="A9" t="str">
            <v>A</v>
          </cell>
        </row>
      </sheetData>
      <sheetData sheetId="20267">
        <row r="9">
          <cell r="A9" t="str">
            <v>A</v>
          </cell>
        </row>
      </sheetData>
      <sheetData sheetId="20268">
        <row r="9">
          <cell r="A9" t="str">
            <v>A</v>
          </cell>
        </row>
      </sheetData>
      <sheetData sheetId="20269">
        <row r="9">
          <cell r="A9" t="str">
            <v>A</v>
          </cell>
        </row>
      </sheetData>
      <sheetData sheetId="20270">
        <row r="9">
          <cell r="A9" t="str">
            <v>A</v>
          </cell>
        </row>
      </sheetData>
      <sheetData sheetId="20271">
        <row r="9">
          <cell r="A9" t="str">
            <v>A</v>
          </cell>
        </row>
      </sheetData>
      <sheetData sheetId="20272">
        <row r="9">
          <cell r="A9" t="str">
            <v>A</v>
          </cell>
        </row>
      </sheetData>
      <sheetData sheetId="20273">
        <row r="9">
          <cell r="A9" t="str">
            <v>A</v>
          </cell>
        </row>
      </sheetData>
      <sheetData sheetId="20274">
        <row r="9">
          <cell r="A9" t="str">
            <v>A</v>
          </cell>
        </row>
      </sheetData>
      <sheetData sheetId="20275">
        <row r="9">
          <cell r="A9" t="str">
            <v>A</v>
          </cell>
        </row>
      </sheetData>
      <sheetData sheetId="20276">
        <row r="9">
          <cell r="A9" t="str">
            <v>A</v>
          </cell>
        </row>
      </sheetData>
      <sheetData sheetId="20277">
        <row r="9">
          <cell r="A9" t="str">
            <v>A</v>
          </cell>
        </row>
      </sheetData>
      <sheetData sheetId="20278">
        <row r="9">
          <cell r="A9" t="str">
            <v>A</v>
          </cell>
        </row>
      </sheetData>
      <sheetData sheetId="20279">
        <row r="9">
          <cell r="A9" t="str">
            <v>A</v>
          </cell>
        </row>
      </sheetData>
      <sheetData sheetId="20280">
        <row r="9">
          <cell r="A9" t="str">
            <v>A</v>
          </cell>
        </row>
      </sheetData>
      <sheetData sheetId="20281">
        <row r="9">
          <cell r="A9" t="str">
            <v>A</v>
          </cell>
        </row>
      </sheetData>
      <sheetData sheetId="20282">
        <row r="9">
          <cell r="A9" t="str">
            <v>A</v>
          </cell>
        </row>
      </sheetData>
      <sheetData sheetId="20283">
        <row r="9">
          <cell r="A9" t="str">
            <v>A</v>
          </cell>
        </row>
      </sheetData>
      <sheetData sheetId="20284">
        <row r="9">
          <cell r="A9" t="str">
            <v>A</v>
          </cell>
        </row>
      </sheetData>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ow r="9">
          <cell r="A9" t="str">
            <v>A</v>
          </cell>
        </row>
      </sheetData>
      <sheetData sheetId="20292">
        <row r="9">
          <cell r="A9" t="str">
            <v>A</v>
          </cell>
        </row>
      </sheetData>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ow r="9">
          <cell r="A9" t="str">
            <v>A</v>
          </cell>
        </row>
      </sheetData>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ow r="9">
          <cell r="A9" t="str">
            <v>A</v>
          </cell>
        </row>
      </sheetData>
      <sheetData sheetId="20306">
        <row r="9">
          <cell r="A9" t="str">
            <v>A</v>
          </cell>
        </row>
      </sheetData>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ow r="9">
          <cell r="A9" t="str">
            <v>A</v>
          </cell>
        </row>
      </sheetData>
      <sheetData sheetId="20312">
        <row r="9">
          <cell r="A9" t="str">
            <v>A</v>
          </cell>
        </row>
      </sheetData>
      <sheetData sheetId="20313">
        <row r="9">
          <cell r="A9" t="str">
            <v>A</v>
          </cell>
        </row>
      </sheetData>
      <sheetData sheetId="20314">
        <row r="9">
          <cell r="A9" t="str">
            <v>A</v>
          </cell>
        </row>
      </sheetData>
      <sheetData sheetId="20315">
        <row r="9">
          <cell r="A9" t="str">
            <v>A</v>
          </cell>
        </row>
      </sheetData>
      <sheetData sheetId="20316">
        <row r="9">
          <cell r="A9" t="str">
            <v>A</v>
          </cell>
        </row>
      </sheetData>
      <sheetData sheetId="20317">
        <row r="9">
          <cell r="A9" t="str">
            <v>A</v>
          </cell>
        </row>
      </sheetData>
      <sheetData sheetId="20318">
        <row r="9">
          <cell r="A9" t="str">
            <v>A</v>
          </cell>
        </row>
      </sheetData>
      <sheetData sheetId="20319">
        <row r="9">
          <cell r="A9" t="str">
            <v>A</v>
          </cell>
        </row>
      </sheetData>
      <sheetData sheetId="20320">
        <row r="9">
          <cell r="A9" t="str">
            <v>A</v>
          </cell>
        </row>
      </sheetData>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ow r="9">
          <cell r="A9" t="str">
            <v>A</v>
          </cell>
        </row>
      </sheetData>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ow r="9">
          <cell r="A9" t="str">
            <v>A</v>
          </cell>
        </row>
      </sheetData>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ow r="9">
          <cell r="A9" t="str">
            <v>A</v>
          </cell>
        </row>
      </sheetData>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ow r="9">
          <cell r="A9" t="str">
            <v>A</v>
          </cell>
        </row>
      </sheetData>
      <sheetData sheetId="20377">
        <row r="9">
          <cell r="A9" t="str">
            <v>A</v>
          </cell>
        </row>
      </sheetData>
      <sheetData sheetId="20378">
        <row r="9">
          <cell r="A9" t="str">
            <v>A</v>
          </cell>
        </row>
      </sheetData>
      <sheetData sheetId="20379">
        <row r="9">
          <cell r="A9" t="str">
            <v>A</v>
          </cell>
        </row>
      </sheetData>
      <sheetData sheetId="20380">
        <row r="9">
          <cell r="A9" t="str">
            <v>A</v>
          </cell>
        </row>
      </sheetData>
      <sheetData sheetId="20381">
        <row r="9">
          <cell r="A9" t="str">
            <v>A</v>
          </cell>
        </row>
      </sheetData>
      <sheetData sheetId="20382">
        <row r="9">
          <cell r="A9" t="str">
            <v>A</v>
          </cell>
        </row>
      </sheetData>
      <sheetData sheetId="20383">
        <row r="9">
          <cell r="A9" t="str">
            <v>A</v>
          </cell>
        </row>
      </sheetData>
      <sheetData sheetId="20384">
        <row r="9">
          <cell r="A9" t="str">
            <v>A</v>
          </cell>
        </row>
      </sheetData>
      <sheetData sheetId="20385">
        <row r="9">
          <cell r="A9" t="str">
            <v>A</v>
          </cell>
        </row>
      </sheetData>
      <sheetData sheetId="20386">
        <row r="9">
          <cell r="A9" t="str">
            <v>A</v>
          </cell>
        </row>
      </sheetData>
      <sheetData sheetId="20387">
        <row r="9">
          <cell r="A9" t="str">
            <v>A</v>
          </cell>
        </row>
      </sheetData>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ow r="9">
          <cell r="A9" t="str">
            <v>A</v>
          </cell>
        </row>
      </sheetData>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ow r="9">
          <cell r="A9" t="str">
            <v>A</v>
          </cell>
        </row>
      </sheetData>
      <sheetData sheetId="20408">
        <row r="9">
          <cell r="A9" t="str">
            <v>A</v>
          </cell>
        </row>
      </sheetData>
      <sheetData sheetId="20409">
        <row r="9">
          <cell r="A9" t="str">
            <v>A</v>
          </cell>
        </row>
      </sheetData>
      <sheetData sheetId="20410">
        <row r="9">
          <cell r="A9" t="str">
            <v>A</v>
          </cell>
        </row>
      </sheetData>
      <sheetData sheetId="20411">
        <row r="9">
          <cell r="A9" t="str">
            <v>A</v>
          </cell>
        </row>
      </sheetData>
      <sheetData sheetId="20412">
        <row r="9">
          <cell r="A9" t="str">
            <v>A</v>
          </cell>
        </row>
      </sheetData>
      <sheetData sheetId="20413">
        <row r="9">
          <cell r="A9" t="str">
            <v>A</v>
          </cell>
        </row>
      </sheetData>
      <sheetData sheetId="20414">
        <row r="9">
          <cell r="A9" t="str">
            <v>A</v>
          </cell>
        </row>
      </sheetData>
      <sheetData sheetId="20415">
        <row r="9">
          <cell r="A9" t="str">
            <v>A</v>
          </cell>
        </row>
      </sheetData>
      <sheetData sheetId="20416">
        <row r="9">
          <cell r="A9" t="str">
            <v>A</v>
          </cell>
        </row>
      </sheetData>
      <sheetData sheetId="20417">
        <row r="9">
          <cell r="A9" t="str">
            <v>A</v>
          </cell>
        </row>
      </sheetData>
      <sheetData sheetId="20418">
        <row r="9">
          <cell r="A9" t="str">
            <v>A</v>
          </cell>
        </row>
      </sheetData>
      <sheetData sheetId="20419">
        <row r="9">
          <cell r="A9" t="str">
            <v>A</v>
          </cell>
        </row>
      </sheetData>
      <sheetData sheetId="20420">
        <row r="9">
          <cell r="A9" t="str">
            <v>A</v>
          </cell>
        </row>
      </sheetData>
      <sheetData sheetId="20421">
        <row r="9">
          <cell r="A9" t="str">
            <v>A</v>
          </cell>
        </row>
      </sheetData>
      <sheetData sheetId="20422">
        <row r="9">
          <cell r="A9" t="str">
            <v>A</v>
          </cell>
        </row>
      </sheetData>
      <sheetData sheetId="20423">
        <row r="9">
          <cell r="A9" t="str">
            <v>A</v>
          </cell>
        </row>
      </sheetData>
      <sheetData sheetId="20424">
        <row r="9">
          <cell r="A9" t="str">
            <v>A</v>
          </cell>
        </row>
      </sheetData>
      <sheetData sheetId="20425">
        <row r="9">
          <cell r="A9" t="str">
            <v>A</v>
          </cell>
        </row>
      </sheetData>
      <sheetData sheetId="20426">
        <row r="9">
          <cell r="A9" t="str">
            <v>A</v>
          </cell>
        </row>
      </sheetData>
      <sheetData sheetId="20427">
        <row r="9">
          <cell r="A9" t="str">
            <v>A</v>
          </cell>
        </row>
      </sheetData>
      <sheetData sheetId="20428">
        <row r="9">
          <cell r="A9" t="str">
            <v>A</v>
          </cell>
        </row>
      </sheetData>
      <sheetData sheetId="20429">
        <row r="9">
          <cell r="A9" t="str">
            <v>A</v>
          </cell>
        </row>
      </sheetData>
      <sheetData sheetId="20430">
        <row r="9">
          <cell r="A9" t="str">
            <v>A</v>
          </cell>
        </row>
      </sheetData>
      <sheetData sheetId="20431">
        <row r="9">
          <cell r="A9" t="str">
            <v>A</v>
          </cell>
        </row>
      </sheetData>
      <sheetData sheetId="20432">
        <row r="9">
          <cell r="A9" t="str">
            <v>A</v>
          </cell>
        </row>
      </sheetData>
      <sheetData sheetId="20433">
        <row r="9">
          <cell r="A9" t="str">
            <v>A</v>
          </cell>
        </row>
      </sheetData>
      <sheetData sheetId="20434">
        <row r="9">
          <cell r="A9" t="str">
            <v>A</v>
          </cell>
        </row>
      </sheetData>
      <sheetData sheetId="20435">
        <row r="9">
          <cell r="A9" t="str">
            <v>A</v>
          </cell>
        </row>
      </sheetData>
      <sheetData sheetId="20436">
        <row r="9">
          <cell r="A9" t="str">
            <v>A</v>
          </cell>
        </row>
      </sheetData>
      <sheetData sheetId="20437">
        <row r="9">
          <cell r="A9" t="str">
            <v>A</v>
          </cell>
        </row>
      </sheetData>
      <sheetData sheetId="20438">
        <row r="9">
          <cell r="A9" t="str">
            <v>A</v>
          </cell>
        </row>
      </sheetData>
      <sheetData sheetId="20439">
        <row r="9">
          <cell r="A9" t="str">
            <v>A</v>
          </cell>
        </row>
      </sheetData>
      <sheetData sheetId="20440">
        <row r="9">
          <cell r="A9" t="str">
            <v>A</v>
          </cell>
        </row>
      </sheetData>
      <sheetData sheetId="20441">
        <row r="9">
          <cell r="A9" t="str">
            <v>A</v>
          </cell>
        </row>
      </sheetData>
      <sheetData sheetId="20442">
        <row r="9">
          <cell r="A9" t="str">
            <v>A</v>
          </cell>
        </row>
      </sheetData>
      <sheetData sheetId="20443">
        <row r="9">
          <cell r="A9" t="str">
            <v>A</v>
          </cell>
        </row>
      </sheetData>
      <sheetData sheetId="20444">
        <row r="9">
          <cell r="A9" t="str">
            <v>A</v>
          </cell>
        </row>
      </sheetData>
      <sheetData sheetId="20445">
        <row r="9">
          <cell r="A9" t="str">
            <v>A</v>
          </cell>
        </row>
      </sheetData>
      <sheetData sheetId="20446">
        <row r="9">
          <cell r="A9" t="str">
            <v>A</v>
          </cell>
        </row>
      </sheetData>
      <sheetData sheetId="20447">
        <row r="9">
          <cell r="A9" t="str">
            <v>A</v>
          </cell>
        </row>
      </sheetData>
      <sheetData sheetId="20448">
        <row r="9">
          <cell r="A9" t="str">
            <v>A</v>
          </cell>
        </row>
      </sheetData>
      <sheetData sheetId="20449">
        <row r="9">
          <cell r="A9" t="str">
            <v>A</v>
          </cell>
        </row>
      </sheetData>
      <sheetData sheetId="20450">
        <row r="9">
          <cell r="A9" t="str">
            <v>A</v>
          </cell>
        </row>
      </sheetData>
      <sheetData sheetId="20451">
        <row r="9">
          <cell r="A9" t="str">
            <v>A</v>
          </cell>
        </row>
      </sheetData>
      <sheetData sheetId="20452">
        <row r="9">
          <cell r="A9" t="str">
            <v>A</v>
          </cell>
        </row>
      </sheetData>
      <sheetData sheetId="20453">
        <row r="9">
          <cell r="A9" t="str">
            <v>A</v>
          </cell>
        </row>
      </sheetData>
      <sheetData sheetId="20454">
        <row r="9">
          <cell r="A9" t="str">
            <v>A</v>
          </cell>
        </row>
      </sheetData>
      <sheetData sheetId="20455">
        <row r="9">
          <cell r="A9" t="str">
            <v>A</v>
          </cell>
        </row>
      </sheetData>
      <sheetData sheetId="20456">
        <row r="9">
          <cell r="A9" t="str">
            <v>A</v>
          </cell>
        </row>
      </sheetData>
      <sheetData sheetId="20457">
        <row r="9">
          <cell r="A9" t="str">
            <v>A</v>
          </cell>
        </row>
      </sheetData>
      <sheetData sheetId="20458">
        <row r="9">
          <cell r="A9" t="str">
            <v>A</v>
          </cell>
        </row>
      </sheetData>
      <sheetData sheetId="20459">
        <row r="9">
          <cell r="A9" t="str">
            <v>A</v>
          </cell>
        </row>
      </sheetData>
      <sheetData sheetId="20460">
        <row r="9">
          <cell r="A9" t="str">
            <v>A</v>
          </cell>
        </row>
      </sheetData>
      <sheetData sheetId="20461">
        <row r="9">
          <cell r="A9" t="str">
            <v>A</v>
          </cell>
        </row>
      </sheetData>
      <sheetData sheetId="20462">
        <row r="9">
          <cell r="A9" t="str">
            <v>A</v>
          </cell>
        </row>
      </sheetData>
      <sheetData sheetId="20463">
        <row r="9">
          <cell r="A9" t="str">
            <v>A</v>
          </cell>
        </row>
      </sheetData>
      <sheetData sheetId="20464">
        <row r="9">
          <cell r="A9" t="str">
            <v>A</v>
          </cell>
        </row>
      </sheetData>
      <sheetData sheetId="20465">
        <row r="9">
          <cell r="A9" t="str">
            <v>A</v>
          </cell>
        </row>
      </sheetData>
      <sheetData sheetId="20466">
        <row r="9">
          <cell r="A9" t="str">
            <v>A</v>
          </cell>
        </row>
      </sheetData>
      <sheetData sheetId="20467">
        <row r="9">
          <cell r="A9" t="str">
            <v>A</v>
          </cell>
        </row>
      </sheetData>
      <sheetData sheetId="20468">
        <row r="9">
          <cell r="A9" t="str">
            <v>A</v>
          </cell>
        </row>
      </sheetData>
      <sheetData sheetId="20469">
        <row r="9">
          <cell r="A9" t="str">
            <v>A</v>
          </cell>
        </row>
      </sheetData>
      <sheetData sheetId="20470">
        <row r="9">
          <cell r="A9" t="str">
            <v>A</v>
          </cell>
        </row>
      </sheetData>
      <sheetData sheetId="20471">
        <row r="9">
          <cell r="A9" t="str">
            <v>A</v>
          </cell>
        </row>
      </sheetData>
      <sheetData sheetId="20472">
        <row r="9">
          <cell r="A9" t="str">
            <v>A</v>
          </cell>
        </row>
      </sheetData>
      <sheetData sheetId="20473">
        <row r="9">
          <cell r="A9" t="str">
            <v>A</v>
          </cell>
        </row>
      </sheetData>
      <sheetData sheetId="20474">
        <row r="9">
          <cell r="A9" t="str">
            <v>A</v>
          </cell>
        </row>
      </sheetData>
      <sheetData sheetId="20475">
        <row r="9">
          <cell r="A9" t="str">
            <v>A</v>
          </cell>
        </row>
      </sheetData>
      <sheetData sheetId="20476">
        <row r="9">
          <cell r="A9" t="str">
            <v>A</v>
          </cell>
        </row>
      </sheetData>
      <sheetData sheetId="20477">
        <row r="9">
          <cell r="A9" t="str">
            <v>A</v>
          </cell>
        </row>
      </sheetData>
      <sheetData sheetId="20478">
        <row r="9">
          <cell r="A9" t="str">
            <v>A</v>
          </cell>
        </row>
      </sheetData>
      <sheetData sheetId="20479">
        <row r="9">
          <cell r="A9" t="str">
            <v>A</v>
          </cell>
        </row>
      </sheetData>
      <sheetData sheetId="20480">
        <row r="9">
          <cell r="A9" t="str">
            <v>A</v>
          </cell>
        </row>
      </sheetData>
      <sheetData sheetId="20481">
        <row r="9">
          <cell r="A9" t="str">
            <v>A</v>
          </cell>
        </row>
      </sheetData>
      <sheetData sheetId="20482">
        <row r="9">
          <cell r="A9" t="str">
            <v>A</v>
          </cell>
        </row>
      </sheetData>
      <sheetData sheetId="20483">
        <row r="9">
          <cell r="A9" t="str">
            <v>A</v>
          </cell>
        </row>
      </sheetData>
      <sheetData sheetId="20484">
        <row r="9">
          <cell r="A9" t="str">
            <v>A</v>
          </cell>
        </row>
      </sheetData>
      <sheetData sheetId="20485">
        <row r="9">
          <cell r="A9" t="str">
            <v>A</v>
          </cell>
        </row>
      </sheetData>
      <sheetData sheetId="20486">
        <row r="9">
          <cell r="A9" t="str">
            <v>A</v>
          </cell>
        </row>
      </sheetData>
      <sheetData sheetId="20487">
        <row r="9">
          <cell r="A9" t="str">
            <v>A</v>
          </cell>
        </row>
      </sheetData>
      <sheetData sheetId="20488">
        <row r="9">
          <cell r="A9" t="str">
            <v>A</v>
          </cell>
        </row>
      </sheetData>
      <sheetData sheetId="20489">
        <row r="9">
          <cell r="A9" t="str">
            <v>A</v>
          </cell>
        </row>
      </sheetData>
      <sheetData sheetId="20490">
        <row r="9">
          <cell r="A9" t="str">
            <v>A</v>
          </cell>
        </row>
      </sheetData>
      <sheetData sheetId="20491">
        <row r="9">
          <cell r="A9" t="str">
            <v>A</v>
          </cell>
        </row>
      </sheetData>
      <sheetData sheetId="20492">
        <row r="9">
          <cell r="A9" t="str">
            <v>A</v>
          </cell>
        </row>
      </sheetData>
      <sheetData sheetId="20493">
        <row r="9">
          <cell r="A9" t="str">
            <v>A</v>
          </cell>
        </row>
      </sheetData>
      <sheetData sheetId="20494">
        <row r="9">
          <cell r="A9" t="str">
            <v>A</v>
          </cell>
        </row>
      </sheetData>
      <sheetData sheetId="20495">
        <row r="9">
          <cell r="A9" t="str">
            <v>A</v>
          </cell>
        </row>
      </sheetData>
      <sheetData sheetId="20496">
        <row r="9">
          <cell r="A9" t="str">
            <v>A</v>
          </cell>
        </row>
      </sheetData>
      <sheetData sheetId="20497">
        <row r="9">
          <cell r="A9" t="str">
            <v>A</v>
          </cell>
        </row>
      </sheetData>
      <sheetData sheetId="20498">
        <row r="9">
          <cell r="A9" t="str">
            <v>A</v>
          </cell>
        </row>
      </sheetData>
      <sheetData sheetId="20499">
        <row r="9">
          <cell r="A9" t="str">
            <v>A</v>
          </cell>
        </row>
      </sheetData>
      <sheetData sheetId="20500">
        <row r="9">
          <cell r="A9" t="str">
            <v>A</v>
          </cell>
        </row>
      </sheetData>
      <sheetData sheetId="20501">
        <row r="9">
          <cell r="A9" t="str">
            <v>A</v>
          </cell>
        </row>
      </sheetData>
      <sheetData sheetId="20502">
        <row r="9">
          <cell r="A9" t="str">
            <v>A</v>
          </cell>
        </row>
      </sheetData>
      <sheetData sheetId="20503">
        <row r="9">
          <cell r="A9" t="str">
            <v>A</v>
          </cell>
        </row>
      </sheetData>
      <sheetData sheetId="20504">
        <row r="9">
          <cell r="A9" t="str">
            <v>A</v>
          </cell>
        </row>
      </sheetData>
      <sheetData sheetId="20505">
        <row r="9">
          <cell r="A9" t="str">
            <v>A</v>
          </cell>
        </row>
      </sheetData>
      <sheetData sheetId="20506">
        <row r="9">
          <cell r="A9" t="str">
            <v>A</v>
          </cell>
        </row>
      </sheetData>
      <sheetData sheetId="20507">
        <row r="9">
          <cell r="A9" t="str">
            <v>A</v>
          </cell>
        </row>
      </sheetData>
      <sheetData sheetId="20508">
        <row r="9">
          <cell r="A9" t="str">
            <v>A</v>
          </cell>
        </row>
      </sheetData>
      <sheetData sheetId="20509">
        <row r="9">
          <cell r="A9" t="str">
            <v>A</v>
          </cell>
        </row>
      </sheetData>
      <sheetData sheetId="20510">
        <row r="9">
          <cell r="A9" t="str">
            <v>A</v>
          </cell>
        </row>
      </sheetData>
      <sheetData sheetId="20511">
        <row r="9">
          <cell r="A9" t="str">
            <v>A</v>
          </cell>
        </row>
      </sheetData>
      <sheetData sheetId="20512">
        <row r="9">
          <cell r="A9" t="str">
            <v>A</v>
          </cell>
        </row>
      </sheetData>
      <sheetData sheetId="20513">
        <row r="9">
          <cell r="A9" t="str">
            <v>A</v>
          </cell>
        </row>
      </sheetData>
      <sheetData sheetId="20514">
        <row r="9">
          <cell r="A9" t="str">
            <v>A</v>
          </cell>
        </row>
      </sheetData>
      <sheetData sheetId="20515">
        <row r="9">
          <cell r="A9" t="str">
            <v>A</v>
          </cell>
        </row>
      </sheetData>
      <sheetData sheetId="20516">
        <row r="9">
          <cell r="A9" t="str">
            <v>A</v>
          </cell>
        </row>
      </sheetData>
      <sheetData sheetId="20517">
        <row r="9">
          <cell r="A9" t="str">
            <v>A</v>
          </cell>
        </row>
      </sheetData>
      <sheetData sheetId="20518">
        <row r="9">
          <cell r="A9" t="str">
            <v>A</v>
          </cell>
        </row>
      </sheetData>
      <sheetData sheetId="20519">
        <row r="9">
          <cell r="A9" t="str">
            <v>A</v>
          </cell>
        </row>
      </sheetData>
      <sheetData sheetId="20520">
        <row r="9">
          <cell r="A9" t="str">
            <v>A</v>
          </cell>
        </row>
      </sheetData>
      <sheetData sheetId="20521">
        <row r="9">
          <cell r="A9" t="str">
            <v>A</v>
          </cell>
        </row>
      </sheetData>
      <sheetData sheetId="20522">
        <row r="9">
          <cell r="A9" t="str">
            <v>A</v>
          </cell>
        </row>
      </sheetData>
      <sheetData sheetId="20523">
        <row r="9">
          <cell r="A9" t="str">
            <v>A</v>
          </cell>
        </row>
      </sheetData>
      <sheetData sheetId="20524">
        <row r="9">
          <cell r="A9" t="str">
            <v>A</v>
          </cell>
        </row>
      </sheetData>
      <sheetData sheetId="20525">
        <row r="9">
          <cell r="A9" t="str">
            <v>A</v>
          </cell>
        </row>
      </sheetData>
      <sheetData sheetId="20526">
        <row r="9">
          <cell r="A9" t="str">
            <v>A</v>
          </cell>
        </row>
      </sheetData>
      <sheetData sheetId="20527">
        <row r="9">
          <cell r="A9" t="str">
            <v>A</v>
          </cell>
        </row>
      </sheetData>
      <sheetData sheetId="20528">
        <row r="9">
          <cell r="A9" t="str">
            <v>A</v>
          </cell>
        </row>
      </sheetData>
      <sheetData sheetId="20529">
        <row r="9">
          <cell r="A9" t="str">
            <v>A</v>
          </cell>
        </row>
      </sheetData>
      <sheetData sheetId="20530">
        <row r="9">
          <cell r="A9" t="str">
            <v>A</v>
          </cell>
        </row>
      </sheetData>
      <sheetData sheetId="20531">
        <row r="9">
          <cell r="A9" t="str">
            <v>A</v>
          </cell>
        </row>
      </sheetData>
      <sheetData sheetId="20532">
        <row r="9">
          <cell r="A9" t="str">
            <v>A</v>
          </cell>
        </row>
      </sheetData>
      <sheetData sheetId="20533">
        <row r="9">
          <cell r="A9" t="str">
            <v>A</v>
          </cell>
        </row>
      </sheetData>
      <sheetData sheetId="20534">
        <row r="9">
          <cell r="A9" t="str">
            <v>A</v>
          </cell>
        </row>
      </sheetData>
      <sheetData sheetId="20535">
        <row r="9">
          <cell r="A9" t="str">
            <v>A</v>
          </cell>
        </row>
      </sheetData>
      <sheetData sheetId="20536">
        <row r="9">
          <cell r="A9" t="str">
            <v>A</v>
          </cell>
        </row>
      </sheetData>
      <sheetData sheetId="20537">
        <row r="9">
          <cell r="A9" t="str">
            <v>A</v>
          </cell>
        </row>
      </sheetData>
      <sheetData sheetId="20538">
        <row r="9">
          <cell r="A9" t="str">
            <v>A</v>
          </cell>
        </row>
      </sheetData>
      <sheetData sheetId="20539">
        <row r="9">
          <cell r="A9" t="str">
            <v>A</v>
          </cell>
        </row>
      </sheetData>
      <sheetData sheetId="20540">
        <row r="9">
          <cell r="A9" t="str">
            <v>A</v>
          </cell>
        </row>
      </sheetData>
      <sheetData sheetId="20541">
        <row r="9">
          <cell r="A9" t="str">
            <v>A</v>
          </cell>
        </row>
      </sheetData>
      <sheetData sheetId="20542">
        <row r="9">
          <cell r="A9" t="str">
            <v>A</v>
          </cell>
        </row>
      </sheetData>
      <sheetData sheetId="20543">
        <row r="9">
          <cell r="A9" t="str">
            <v>A</v>
          </cell>
        </row>
      </sheetData>
      <sheetData sheetId="20544">
        <row r="9">
          <cell r="A9" t="str">
            <v>A</v>
          </cell>
        </row>
      </sheetData>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ow r="9">
          <cell r="A9" t="str">
            <v>A</v>
          </cell>
        </row>
      </sheetData>
      <sheetData sheetId="20622">
        <row r="9">
          <cell r="A9" t="str">
            <v>A</v>
          </cell>
        </row>
      </sheetData>
      <sheetData sheetId="20623">
        <row r="9">
          <cell r="A9" t="str">
            <v>A</v>
          </cell>
        </row>
      </sheetData>
      <sheetData sheetId="20624">
        <row r="9">
          <cell r="A9" t="str">
            <v>A</v>
          </cell>
        </row>
      </sheetData>
      <sheetData sheetId="20625">
        <row r="9">
          <cell r="A9" t="str">
            <v>A</v>
          </cell>
        </row>
      </sheetData>
      <sheetData sheetId="20626">
        <row r="9">
          <cell r="A9" t="str">
            <v>A</v>
          </cell>
        </row>
      </sheetData>
      <sheetData sheetId="20627">
        <row r="9">
          <cell r="A9" t="str">
            <v>A</v>
          </cell>
        </row>
      </sheetData>
      <sheetData sheetId="20628">
        <row r="9">
          <cell r="A9" t="str">
            <v>A</v>
          </cell>
        </row>
      </sheetData>
      <sheetData sheetId="20629">
        <row r="9">
          <cell r="A9" t="str">
            <v>A</v>
          </cell>
        </row>
      </sheetData>
      <sheetData sheetId="20630">
        <row r="9">
          <cell r="A9" t="str">
            <v>A</v>
          </cell>
        </row>
      </sheetData>
      <sheetData sheetId="20631">
        <row r="9">
          <cell r="A9" t="str">
            <v>A</v>
          </cell>
        </row>
      </sheetData>
      <sheetData sheetId="20632">
        <row r="9">
          <cell r="A9" t="str">
            <v>A</v>
          </cell>
        </row>
      </sheetData>
      <sheetData sheetId="20633">
        <row r="9">
          <cell r="A9" t="str">
            <v>A</v>
          </cell>
        </row>
      </sheetData>
      <sheetData sheetId="20634">
        <row r="9">
          <cell r="A9" t="str">
            <v>A</v>
          </cell>
        </row>
      </sheetData>
      <sheetData sheetId="20635">
        <row r="9">
          <cell r="A9" t="str">
            <v>A</v>
          </cell>
        </row>
      </sheetData>
      <sheetData sheetId="20636">
        <row r="9">
          <cell r="A9" t="str">
            <v>A</v>
          </cell>
        </row>
      </sheetData>
      <sheetData sheetId="20637">
        <row r="9">
          <cell r="A9" t="str">
            <v>A</v>
          </cell>
        </row>
      </sheetData>
      <sheetData sheetId="20638">
        <row r="9">
          <cell r="A9" t="str">
            <v>A</v>
          </cell>
        </row>
      </sheetData>
      <sheetData sheetId="20639">
        <row r="9">
          <cell r="A9" t="str">
            <v>A</v>
          </cell>
        </row>
      </sheetData>
      <sheetData sheetId="20640">
        <row r="9">
          <cell r="A9" t="str">
            <v>A</v>
          </cell>
        </row>
      </sheetData>
      <sheetData sheetId="20641">
        <row r="9">
          <cell r="A9" t="str">
            <v>A</v>
          </cell>
        </row>
      </sheetData>
      <sheetData sheetId="20642">
        <row r="9">
          <cell r="A9" t="str">
            <v>A</v>
          </cell>
        </row>
      </sheetData>
      <sheetData sheetId="20643">
        <row r="9">
          <cell r="A9" t="str">
            <v>A</v>
          </cell>
        </row>
      </sheetData>
      <sheetData sheetId="20644">
        <row r="9">
          <cell r="A9" t="str">
            <v>A</v>
          </cell>
        </row>
      </sheetData>
      <sheetData sheetId="20645">
        <row r="9">
          <cell r="A9" t="str">
            <v>A</v>
          </cell>
        </row>
      </sheetData>
      <sheetData sheetId="20646">
        <row r="9">
          <cell r="A9" t="str">
            <v>A</v>
          </cell>
        </row>
      </sheetData>
      <sheetData sheetId="20647">
        <row r="9">
          <cell r="A9" t="str">
            <v>A</v>
          </cell>
        </row>
      </sheetData>
      <sheetData sheetId="20648">
        <row r="9">
          <cell r="A9" t="str">
            <v>A</v>
          </cell>
        </row>
      </sheetData>
      <sheetData sheetId="20649">
        <row r="9">
          <cell r="A9" t="str">
            <v>A</v>
          </cell>
        </row>
      </sheetData>
      <sheetData sheetId="20650">
        <row r="9">
          <cell r="A9" t="str">
            <v>A</v>
          </cell>
        </row>
      </sheetData>
      <sheetData sheetId="20651">
        <row r="9">
          <cell r="A9" t="str">
            <v>A</v>
          </cell>
        </row>
      </sheetData>
      <sheetData sheetId="20652">
        <row r="9">
          <cell r="A9" t="str">
            <v>A</v>
          </cell>
        </row>
      </sheetData>
      <sheetData sheetId="20653">
        <row r="9">
          <cell r="A9" t="str">
            <v>A</v>
          </cell>
        </row>
      </sheetData>
      <sheetData sheetId="20654">
        <row r="9">
          <cell r="A9" t="str">
            <v>A</v>
          </cell>
        </row>
      </sheetData>
      <sheetData sheetId="20655">
        <row r="9">
          <cell r="A9" t="str">
            <v>A</v>
          </cell>
        </row>
      </sheetData>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ow r="9">
          <cell r="A9" t="str">
            <v>A</v>
          </cell>
        </row>
      </sheetData>
      <sheetData sheetId="20673">
        <row r="9">
          <cell r="A9" t="str">
            <v>A</v>
          </cell>
        </row>
      </sheetData>
      <sheetData sheetId="20674">
        <row r="9">
          <cell r="A9" t="str">
            <v>A</v>
          </cell>
        </row>
      </sheetData>
      <sheetData sheetId="20675">
        <row r="9">
          <cell r="A9" t="str">
            <v>A</v>
          </cell>
        </row>
      </sheetData>
      <sheetData sheetId="20676">
        <row r="9">
          <cell r="A9" t="str">
            <v>A</v>
          </cell>
        </row>
      </sheetData>
      <sheetData sheetId="20677">
        <row r="9">
          <cell r="A9" t="str">
            <v>A</v>
          </cell>
        </row>
      </sheetData>
      <sheetData sheetId="20678">
        <row r="9">
          <cell r="A9" t="str">
            <v>A</v>
          </cell>
        </row>
      </sheetData>
      <sheetData sheetId="20679">
        <row r="9">
          <cell r="A9" t="str">
            <v>A</v>
          </cell>
        </row>
      </sheetData>
      <sheetData sheetId="20680">
        <row r="9">
          <cell r="A9" t="str">
            <v>A</v>
          </cell>
        </row>
      </sheetData>
      <sheetData sheetId="20681">
        <row r="9">
          <cell r="A9" t="str">
            <v>A</v>
          </cell>
        </row>
      </sheetData>
      <sheetData sheetId="20682">
        <row r="9">
          <cell r="A9" t="str">
            <v>A</v>
          </cell>
        </row>
      </sheetData>
      <sheetData sheetId="20683">
        <row r="9">
          <cell r="A9" t="str">
            <v>A</v>
          </cell>
        </row>
      </sheetData>
      <sheetData sheetId="20684">
        <row r="9">
          <cell r="A9" t="str">
            <v>A</v>
          </cell>
        </row>
      </sheetData>
      <sheetData sheetId="20685">
        <row r="9">
          <cell r="A9" t="str">
            <v>A</v>
          </cell>
        </row>
      </sheetData>
      <sheetData sheetId="20686">
        <row r="9">
          <cell r="A9" t="str">
            <v>A</v>
          </cell>
        </row>
      </sheetData>
      <sheetData sheetId="20687">
        <row r="9">
          <cell r="A9" t="str">
            <v>A</v>
          </cell>
        </row>
      </sheetData>
      <sheetData sheetId="20688">
        <row r="9">
          <cell r="A9" t="str">
            <v>A</v>
          </cell>
        </row>
      </sheetData>
      <sheetData sheetId="20689">
        <row r="9">
          <cell r="A9" t="str">
            <v>A</v>
          </cell>
        </row>
      </sheetData>
      <sheetData sheetId="20690">
        <row r="9">
          <cell r="A9" t="str">
            <v>A</v>
          </cell>
        </row>
      </sheetData>
      <sheetData sheetId="20691">
        <row r="9">
          <cell r="A9" t="str">
            <v>A</v>
          </cell>
        </row>
      </sheetData>
      <sheetData sheetId="20692">
        <row r="9">
          <cell r="A9" t="str">
            <v>A</v>
          </cell>
        </row>
      </sheetData>
      <sheetData sheetId="20693">
        <row r="9">
          <cell r="A9" t="str">
            <v>A</v>
          </cell>
        </row>
      </sheetData>
      <sheetData sheetId="20694">
        <row r="9">
          <cell r="A9" t="str">
            <v>A</v>
          </cell>
        </row>
      </sheetData>
      <sheetData sheetId="20695">
        <row r="9">
          <cell r="A9" t="str">
            <v>A</v>
          </cell>
        </row>
      </sheetData>
      <sheetData sheetId="20696">
        <row r="9">
          <cell r="A9" t="str">
            <v>A</v>
          </cell>
        </row>
      </sheetData>
      <sheetData sheetId="20697">
        <row r="9">
          <cell r="A9" t="str">
            <v>A</v>
          </cell>
        </row>
      </sheetData>
      <sheetData sheetId="20698">
        <row r="9">
          <cell r="A9" t="str">
            <v>A</v>
          </cell>
        </row>
      </sheetData>
      <sheetData sheetId="20699">
        <row r="9">
          <cell r="A9" t="str">
            <v>A</v>
          </cell>
        </row>
      </sheetData>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ow r="9">
          <cell r="A9" t="str">
            <v>A</v>
          </cell>
        </row>
      </sheetData>
      <sheetData sheetId="20760">
        <row r="9">
          <cell r="A9" t="str">
            <v>A</v>
          </cell>
        </row>
      </sheetData>
      <sheetData sheetId="20761">
        <row r="9">
          <cell r="A9" t="str">
            <v>A</v>
          </cell>
        </row>
      </sheetData>
      <sheetData sheetId="20762">
        <row r="9">
          <cell r="A9" t="str">
            <v>A</v>
          </cell>
        </row>
      </sheetData>
      <sheetData sheetId="20763">
        <row r="9">
          <cell r="A9" t="str">
            <v>A</v>
          </cell>
        </row>
      </sheetData>
      <sheetData sheetId="20764">
        <row r="9">
          <cell r="A9" t="str">
            <v>A</v>
          </cell>
        </row>
      </sheetData>
      <sheetData sheetId="20765">
        <row r="9">
          <cell r="A9" t="str">
            <v>A</v>
          </cell>
        </row>
      </sheetData>
      <sheetData sheetId="20766">
        <row r="9">
          <cell r="A9" t="str">
            <v>A</v>
          </cell>
        </row>
      </sheetData>
      <sheetData sheetId="20767">
        <row r="9">
          <cell r="A9" t="str">
            <v>A</v>
          </cell>
        </row>
      </sheetData>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ow r="9">
          <cell r="A9" t="str">
            <v>A</v>
          </cell>
        </row>
      </sheetData>
      <sheetData sheetId="20779">
        <row r="9">
          <cell r="A9" t="str">
            <v>A</v>
          </cell>
        </row>
      </sheetData>
      <sheetData sheetId="20780">
        <row r="9">
          <cell r="A9" t="str">
            <v>A</v>
          </cell>
        </row>
      </sheetData>
      <sheetData sheetId="20781">
        <row r="9">
          <cell r="A9" t="str">
            <v>A</v>
          </cell>
        </row>
      </sheetData>
      <sheetData sheetId="20782">
        <row r="9">
          <cell r="A9" t="str">
            <v>A</v>
          </cell>
        </row>
      </sheetData>
      <sheetData sheetId="20783">
        <row r="9">
          <cell r="A9" t="str">
            <v>A</v>
          </cell>
        </row>
      </sheetData>
      <sheetData sheetId="20784">
        <row r="9">
          <cell r="A9" t="str">
            <v>A</v>
          </cell>
        </row>
      </sheetData>
      <sheetData sheetId="20785">
        <row r="9">
          <cell r="A9" t="str">
            <v>A</v>
          </cell>
        </row>
      </sheetData>
      <sheetData sheetId="20786">
        <row r="9">
          <cell r="A9" t="str">
            <v>A</v>
          </cell>
        </row>
      </sheetData>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ow r="9">
          <cell r="A9" t="str">
            <v>A</v>
          </cell>
        </row>
      </sheetData>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ow r="9">
          <cell r="A9" t="str">
            <v>A</v>
          </cell>
        </row>
      </sheetData>
      <sheetData sheetId="21070">
        <row r="9">
          <cell r="A9" t="str">
            <v>A</v>
          </cell>
        </row>
      </sheetData>
      <sheetData sheetId="21071">
        <row r="9">
          <cell r="A9" t="str">
            <v>A</v>
          </cell>
        </row>
      </sheetData>
      <sheetData sheetId="21072">
        <row r="9">
          <cell r="A9" t="str">
            <v>A</v>
          </cell>
        </row>
      </sheetData>
      <sheetData sheetId="21073">
        <row r="9">
          <cell r="A9" t="str">
            <v>A</v>
          </cell>
        </row>
      </sheetData>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efreshError="1"/>
      <sheetData sheetId="22037" refreshError="1"/>
      <sheetData sheetId="22038" refreshError="1"/>
      <sheetData sheetId="22039" refreshError="1"/>
      <sheetData sheetId="22040" refreshError="1"/>
      <sheetData sheetId="22041" refreshError="1"/>
      <sheetData sheetId="22042" refreshError="1"/>
      <sheetData sheetId="22043" refreshError="1"/>
      <sheetData sheetId="22044" refreshError="1"/>
      <sheetData sheetId="22045" refreshError="1"/>
      <sheetData sheetId="22046" refreshError="1"/>
      <sheetData sheetId="22047" refreshError="1"/>
      <sheetData sheetId="22048" refreshError="1"/>
      <sheetData sheetId="22049" refreshError="1"/>
      <sheetData sheetId="22050" refreshError="1"/>
      <sheetData sheetId="22051" refreshError="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refreshError="1"/>
      <sheetData sheetId="22076" refreshError="1"/>
      <sheetData sheetId="22077" refreshError="1"/>
      <sheetData sheetId="22078" refreshError="1"/>
      <sheetData sheetId="22079" refreshError="1"/>
      <sheetData sheetId="22080" refreshError="1"/>
      <sheetData sheetId="22081" refreshError="1"/>
      <sheetData sheetId="22082" refreshError="1"/>
      <sheetData sheetId="22083" refreshError="1"/>
      <sheetData sheetId="22084" refreshError="1"/>
      <sheetData sheetId="22085" refreshError="1"/>
      <sheetData sheetId="22086" refreshError="1"/>
      <sheetData sheetId="22087" refreshError="1"/>
      <sheetData sheetId="22088" refreshError="1"/>
      <sheetData sheetId="22089" refreshError="1"/>
      <sheetData sheetId="22090" refreshError="1"/>
      <sheetData sheetId="22091" refreshError="1"/>
      <sheetData sheetId="22092" refreshError="1"/>
      <sheetData sheetId="22093" refreshError="1"/>
      <sheetData sheetId="22094" refreshError="1"/>
      <sheetData sheetId="22095" refreshError="1"/>
      <sheetData sheetId="22096" refreshError="1"/>
      <sheetData sheetId="22097" refreshError="1"/>
      <sheetData sheetId="22098" refreshError="1"/>
      <sheetData sheetId="22099" refreshError="1"/>
      <sheetData sheetId="22100" refreshError="1"/>
      <sheetData sheetId="22101" refreshError="1"/>
      <sheetData sheetId="22102" refreshError="1"/>
      <sheetData sheetId="22103" refreshError="1"/>
      <sheetData sheetId="22104" refreshError="1"/>
      <sheetData sheetId="22105" refreshError="1"/>
      <sheetData sheetId="22106" refreshError="1"/>
      <sheetData sheetId="22107" refreshError="1"/>
      <sheetData sheetId="22108" refreshError="1"/>
      <sheetData sheetId="22109" refreshError="1"/>
      <sheetData sheetId="22110" refreshError="1"/>
      <sheetData sheetId="22111" refreshError="1"/>
      <sheetData sheetId="22112" refreshError="1"/>
      <sheetData sheetId="22113" refreshError="1"/>
      <sheetData sheetId="22114" refreshError="1"/>
      <sheetData sheetId="22115" refreshError="1"/>
      <sheetData sheetId="22116" refreshError="1"/>
      <sheetData sheetId="22117" refreshError="1"/>
      <sheetData sheetId="22118" refreshError="1"/>
      <sheetData sheetId="22119" refreshError="1"/>
      <sheetData sheetId="22120" refreshError="1"/>
      <sheetData sheetId="22121" refreshError="1"/>
      <sheetData sheetId="22122" refreshError="1"/>
      <sheetData sheetId="22123" refreshError="1"/>
      <sheetData sheetId="22124" refreshError="1"/>
      <sheetData sheetId="22125" refreshError="1"/>
      <sheetData sheetId="22126" refreshError="1"/>
      <sheetData sheetId="22127" refreshError="1"/>
      <sheetData sheetId="22128" refreshError="1"/>
      <sheetData sheetId="22129" refreshError="1"/>
      <sheetData sheetId="22130" refreshError="1"/>
      <sheetData sheetId="22131" refreshError="1"/>
      <sheetData sheetId="22132" refreshError="1"/>
      <sheetData sheetId="22133" refreshError="1"/>
      <sheetData sheetId="22134" refreshError="1"/>
      <sheetData sheetId="22135" refreshError="1"/>
      <sheetData sheetId="22136" refreshError="1"/>
      <sheetData sheetId="22137" refreshError="1"/>
      <sheetData sheetId="22138" refreshError="1"/>
      <sheetData sheetId="22139" refreshError="1"/>
      <sheetData sheetId="22140" refreshError="1"/>
      <sheetData sheetId="22141" refreshError="1"/>
      <sheetData sheetId="22142" refreshError="1"/>
      <sheetData sheetId="22143" refreshError="1"/>
      <sheetData sheetId="22144" refreshError="1"/>
      <sheetData sheetId="22145" refreshError="1"/>
      <sheetData sheetId="22146" refreshError="1"/>
      <sheetData sheetId="22147" refreshError="1"/>
      <sheetData sheetId="22148" refreshError="1"/>
      <sheetData sheetId="22149" refreshError="1"/>
      <sheetData sheetId="22150" refreshError="1"/>
      <sheetData sheetId="22151" refreshError="1"/>
      <sheetData sheetId="22152" refreshError="1"/>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efreshError="1"/>
      <sheetData sheetId="22310" refreshError="1"/>
      <sheetData sheetId="22311" refreshError="1"/>
      <sheetData sheetId="22312" refreshError="1"/>
      <sheetData sheetId="22313" refreshError="1"/>
      <sheetData sheetId="22314" refreshError="1"/>
      <sheetData sheetId="22315" refreshError="1"/>
      <sheetData sheetId="22316" refreshError="1"/>
      <sheetData sheetId="22317" refreshError="1"/>
      <sheetData sheetId="22318" refreshError="1"/>
      <sheetData sheetId="22319" refreshError="1"/>
      <sheetData sheetId="22320" refreshError="1"/>
      <sheetData sheetId="22321" refreshError="1"/>
      <sheetData sheetId="22322" refreshError="1"/>
      <sheetData sheetId="22323" refreshError="1"/>
      <sheetData sheetId="22324" refreshError="1"/>
      <sheetData sheetId="22325" refreshError="1"/>
      <sheetData sheetId="22326" refreshError="1"/>
      <sheetData sheetId="22327" refreshError="1"/>
      <sheetData sheetId="22328" refreshError="1"/>
      <sheetData sheetId="22329" refreshError="1"/>
      <sheetData sheetId="22330" refreshError="1"/>
      <sheetData sheetId="22331" refreshError="1"/>
      <sheetData sheetId="22332" refreshError="1"/>
      <sheetData sheetId="22333" refreshError="1"/>
      <sheetData sheetId="22334" refreshError="1"/>
      <sheetData sheetId="22335" refreshError="1"/>
      <sheetData sheetId="22336" refreshError="1"/>
      <sheetData sheetId="22337" refreshError="1"/>
      <sheetData sheetId="22338" refreshError="1"/>
      <sheetData sheetId="22339" refreshError="1"/>
      <sheetData sheetId="22340" refreshError="1"/>
      <sheetData sheetId="22341" refreshError="1"/>
      <sheetData sheetId="22342" refreshError="1"/>
      <sheetData sheetId="22343" refreshError="1"/>
      <sheetData sheetId="22344" refreshError="1"/>
      <sheetData sheetId="22345" refreshError="1"/>
      <sheetData sheetId="22346" refreshError="1"/>
      <sheetData sheetId="22347" refreshError="1"/>
      <sheetData sheetId="22348" refreshError="1"/>
      <sheetData sheetId="22349" refreshError="1"/>
      <sheetData sheetId="22350" refreshError="1"/>
      <sheetData sheetId="22351" refreshError="1"/>
      <sheetData sheetId="22352" refreshError="1"/>
      <sheetData sheetId="22353" refreshError="1"/>
      <sheetData sheetId="22354" refreshError="1"/>
      <sheetData sheetId="22355" refreshError="1"/>
      <sheetData sheetId="22356" refreshError="1"/>
      <sheetData sheetId="22357" refreshError="1"/>
      <sheetData sheetId="22358" refreshError="1"/>
      <sheetData sheetId="22359" refreshError="1"/>
      <sheetData sheetId="22360" refreshError="1"/>
      <sheetData sheetId="22361" refreshError="1"/>
      <sheetData sheetId="22362" refreshError="1"/>
      <sheetData sheetId="22363" refreshError="1"/>
      <sheetData sheetId="22364" refreshError="1"/>
      <sheetData sheetId="22365" refreshError="1"/>
      <sheetData sheetId="22366" refreshError="1"/>
      <sheetData sheetId="22367" refreshError="1"/>
      <sheetData sheetId="22368" refreshError="1"/>
      <sheetData sheetId="22369" refreshError="1"/>
      <sheetData sheetId="22370" refreshError="1"/>
      <sheetData sheetId="22371" refreshError="1"/>
      <sheetData sheetId="22372" refreshError="1"/>
      <sheetData sheetId="22373" refreshError="1"/>
      <sheetData sheetId="22374" refreshError="1"/>
      <sheetData sheetId="22375" refreshError="1"/>
      <sheetData sheetId="22376" refreshError="1"/>
      <sheetData sheetId="22377" refreshError="1"/>
      <sheetData sheetId="22378" refreshError="1"/>
      <sheetData sheetId="22379" refreshError="1"/>
      <sheetData sheetId="22380" refreshError="1"/>
      <sheetData sheetId="22381" refreshError="1"/>
      <sheetData sheetId="22382" refreshError="1"/>
      <sheetData sheetId="22383" refreshError="1"/>
      <sheetData sheetId="22384" refreshError="1"/>
      <sheetData sheetId="22385" refreshError="1"/>
      <sheetData sheetId="22386" refreshError="1"/>
      <sheetData sheetId="22387" refreshError="1"/>
      <sheetData sheetId="22388" refreshError="1"/>
      <sheetData sheetId="22389" refreshError="1"/>
      <sheetData sheetId="22390" refreshError="1"/>
      <sheetData sheetId="22391" refreshError="1"/>
      <sheetData sheetId="22392" refreshError="1"/>
      <sheetData sheetId="22393" refreshError="1"/>
      <sheetData sheetId="22394" refreshError="1"/>
      <sheetData sheetId="22395" refreshError="1"/>
      <sheetData sheetId="22396" refreshError="1"/>
      <sheetData sheetId="22397" refreshError="1"/>
      <sheetData sheetId="22398" refreshError="1"/>
      <sheetData sheetId="22399" refreshError="1"/>
      <sheetData sheetId="22400" refreshError="1"/>
      <sheetData sheetId="22401" refreshError="1"/>
      <sheetData sheetId="22402" refreshError="1"/>
      <sheetData sheetId="22403" refreshError="1"/>
      <sheetData sheetId="22404" refreshError="1"/>
      <sheetData sheetId="22405" refreshError="1"/>
      <sheetData sheetId="22406" refreshError="1"/>
      <sheetData sheetId="22407" refreshError="1"/>
      <sheetData sheetId="22408" refreshError="1"/>
      <sheetData sheetId="22409" refreshError="1"/>
      <sheetData sheetId="22410" refreshError="1"/>
      <sheetData sheetId="22411" refreshError="1"/>
      <sheetData sheetId="22412" refreshError="1"/>
      <sheetData sheetId="22413" refreshError="1"/>
      <sheetData sheetId="22414" refreshError="1"/>
      <sheetData sheetId="22415" refreshError="1"/>
      <sheetData sheetId="22416" refreshError="1"/>
      <sheetData sheetId="22417" refreshError="1"/>
      <sheetData sheetId="22418" refreshError="1"/>
      <sheetData sheetId="22419" refreshError="1"/>
      <sheetData sheetId="22420" refreshError="1"/>
      <sheetData sheetId="22421" refreshError="1"/>
      <sheetData sheetId="22422" refreshError="1"/>
      <sheetData sheetId="22423" refreshError="1"/>
      <sheetData sheetId="22424" refreshError="1"/>
      <sheetData sheetId="22425" refreshError="1"/>
      <sheetData sheetId="22426" refreshError="1"/>
      <sheetData sheetId="22427" refreshError="1"/>
      <sheetData sheetId="22428" refreshError="1"/>
      <sheetData sheetId="22429" refreshError="1"/>
      <sheetData sheetId="22430" refreshError="1"/>
      <sheetData sheetId="22431" refreshError="1"/>
      <sheetData sheetId="22432" refreshError="1"/>
      <sheetData sheetId="22433" refreshError="1"/>
      <sheetData sheetId="22434" refreshError="1"/>
      <sheetData sheetId="22435" refreshError="1"/>
      <sheetData sheetId="22436" refreshError="1"/>
      <sheetData sheetId="22437" refreshError="1"/>
      <sheetData sheetId="22438" refreshError="1"/>
      <sheetData sheetId="22439" refreshError="1"/>
      <sheetData sheetId="22440" refreshError="1"/>
      <sheetData sheetId="22441" refreshError="1"/>
      <sheetData sheetId="22442" refreshError="1"/>
      <sheetData sheetId="22443" refreshError="1"/>
      <sheetData sheetId="22444" refreshError="1"/>
      <sheetData sheetId="22445" refreshError="1"/>
      <sheetData sheetId="22446" refreshError="1"/>
      <sheetData sheetId="22447" refreshError="1"/>
      <sheetData sheetId="22448" refreshError="1"/>
      <sheetData sheetId="22449" refreshError="1"/>
      <sheetData sheetId="22450" refreshError="1"/>
      <sheetData sheetId="22451" refreshError="1"/>
      <sheetData sheetId="22452" refreshError="1"/>
      <sheetData sheetId="22453" refreshError="1"/>
      <sheetData sheetId="22454" refreshError="1"/>
      <sheetData sheetId="22455" refreshError="1"/>
      <sheetData sheetId="22456" refreshError="1"/>
      <sheetData sheetId="22457" refreshError="1"/>
      <sheetData sheetId="22458" refreshError="1"/>
      <sheetData sheetId="22459" refreshError="1"/>
      <sheetData sheetId="22460" refreshError="1"/>
      <sheetData sheetId="22461" refreshError="1"/>
      <sheetData sheetId="22462" refreshError="1"/>
      <sheetData sheetId="22463" refreshError="1"/>
      <sheetData sheetId="22464" refreshError="1"/>
      <sheetData sheetId="22465" refreshError="1"/>
      <sheetData sheetId="22466" refreshError="1"/>
      <sheetData sheetId="22467" refreshError="1"/>
      <sheetData sheetId="22468" refreshError="1"/>
      <sheetData sheetId="22469" refreshError="1"/>
      <sheetData sheetId="22470" refreshError="1"/>
      <sheetData sheetId="22471" refreshError="1"/>
      <sheetData sheetId="22472" refreshError="1"/>
      <sheetData sheetId="22473" refreshError="1"/>
      <sheetData sheetId="22474" refreshError="1"/>
      <sheetData sheetId="22475" refreshError="1"/>
      <sheetData sheetId="22476" refreshError="1"/>
      <sheetData sheetId="22477" refreshError="1"/>
      <sheetData sheetId="22478" refreshError="1"/>
      <sheetData sheetId="22479" refreshError="1"/>
      <sheetData sheetId="22480" refreshError="1"/>
      <sheetData sheetId="22481" refreshError="1"/>
      <sheetData sheetId="22482" refreshError="1"/>
      <sheetData sheetId="22483" refreshError="1"/>
      <sheetData sheetId="22484" refreshError="1"/>
      <sheetData sheetId="22485" refreshError="1"/>
      <sheetData sheetId="22486" refreshError="1"/>
      <sheetData sheetId="22487" refreshError="1"/>
      <sheetData sheetId="22488" refreshError="1"/>
      <sheetData sheetId="22489" refreshError="1"/>
      <sheetData sheetId="22490" refreshError="1"/>
      <sheetData sheetId="22491" refreshError="1"/>
      <sheetData sheetId="22492" refreshError="1"/>
      <sheetData sheetId="22493" refreshError="1"/>
      <sheetData sheetId="22494" refreshError="1"/>
      <sheetData sheetId="22495" refreshError="1"/>
      <sheetData sheetId="22496" refreshError="1"/>
      <sheetData sheetId="22497" refreshError="1"/>
      <sheetData sheetId="22498" refreshError="1"/>
      <sheetData sheetId="22499" refreshError="1"/>
      <sheetData sheetId="22500" refreshError="1"/>
      <sheetData sheetId="22501" refreshError="1"/>
      <sheetData sheetId="22502" refreshError="1"/>
      <sheetData sheetId="22503" refreshError="1"/>
      <sheetData sheetId="22504" refreshError="1"/>
      <sheetData sheetId="22505" refreshError="1"/>
      <sheetData sheetId="22506" refreshError="1"/>
      <sheetData sheetId="22507" refreshError="1"/>
      <sheetData sheetId="22508" refreshError="1"/>
      <sheetData sheetId="22509" refreshError="1"/>
      <sheetData sheetId="22510" refreshError="1"/>
      <sheetData sheetId="22511" refreshError="1"/>
      <sheetData sheetId="22512" refreshError="1"/>
      <sheetData sheetId="22513" refreshError="1"/>
      <sheetData sheetId="22514" refreshError="1"/>
      <sheetData sheetId="22515" refreshError="1"/>
      <sheetData sheetId="22516" refreshError="1"/>
      <sheetData sheetId="22517" refreshError="1"/>
      <sheetData sheetId="22518" refreshError="1"/>
      <sheetData sheetId="22519" refreshError="1"/>
      <sheetData sheetId="22520" refreshError="1"/>
      <sheetData sheetId="22521" refreshError="1"/>
      <sheetData sheetId="22522" refreshError="1"/>
      <sheetData sheetId="22523" refreshError="1"/>
      <sheetData sheetId="22524" refreshError="1"/>
      <sheetData sheetId="22525" refreshError="1"/>
      <sheetData sheetId="22526" refreshError="1"/>
      <sheetData sheetId="22527" refreshError="1"/>
      <sheetData sheetId="22528" refreshError="1"/>
      <sheetData sheetId="22529" refreshError="1"/>
      <sheetData sheetId="22530" refreshError="1"/>
      <sheetData sheetId="22531" refreshError="1"/>
      <sheetData sheetId="22532" refreshError="1"/>
      <sheetData sheetId="22533" refreshError="1"/>
      <sheetData sheetId="22534" refreshError="1"/>
      <sheetData sheetId="22535" refreshError="1"/>
      <sheetData sheetId="22536" refreshError="1"/>
      <sheetData sheetId="22537" refreshError="1"/>
      <sheetData sheetId="22538" refreshError="1"/>
      <sheetData sheetId="22539" refreshError="1"/>
      <sheetData sheetId="22540" refreshError="1"/>
      <sheetData sheetId="22541" refreshError="1"/>
      <sheetData sheetId="22542" refreshError="1"/>
      <sheetData sheetId="22543" refreshError="1"/>
      <sheetData sheetId="22544" refreshError="1"/>
      <sheetData sheetId="22545" refreshError="1"/>
      <sheetData sheetId="22546" refreshError="1"/>
      <sheetData sheetId="22547" refreshError="1"/>
      <sheetData sheetId="22548" refreshError="1"/>
      <sheetData sheetId="22549" refreshError="1"/>
      <sheetData sheetId="22550" refreshError="1"/>
      <sheetData sheetId="22551" refreshError="1"/>
      <sheetData sheetId="22552" refreshError="1"/>
      <sheetData sheetId="22553" refreshError="1"/>
      <sheetData sheetId="22554" refreshError="1"/>
      <sheetData sheetId="22555" refreshError="1"/>
      <sheetData sheetId="22556" refreshError="1"/>
      <sheetData sheetId="22557" refreshError="1"/>
      <sheetData sheetId="22558" refreshError="1"/>
      <sheetData sheetId="22559" refreshError="1"/>
      <sheetData sheetId="22560" refreshError="1"/>
      <sheetData sheetId="22561" refreshError="1"/>
      <sheetData sheetId="22562" refreshError="1"/>
      <sheetData sheetId="22563" refreshError="1"/>
      <sheetData sheetId="22564" refreshError="1"/>
      <sheetData sheetId="22565" refreshError="1"/>
      <sheetData sheetId="22566" refreshError="1"/>
      <sheetData sheetId="22567" refreshError="1"/>
      <sheetData sheetId="22568" refreshError="1"/>
      <sheetData sheetId="22569" refreshError="1"/>
      <sheetData sheetId="22570" refreshError="1"/>
      <sheetData sheetId="22571" refreshError="1"/>
      <sheetData sheetId="22572" refreshError="1"/>
      <sheetData sheetId="22573" refreshError="1"/>
      <sheetData sheetId="22574" refreshError="1"/>
      <sheetData sheetId="22575" refreshError="1"/>
      <sheetData sheetId="22576" refreshError="1"/>
      <sheetData sheetId="22577" refreshError="1"/>
      <sheetData sheetId="22578" refreshError="1"/>
      <sheetData sheetId="22579" refreshError="1"/>
      <sheetData sheetId="22580" refreshError="1"/>
      <sheetData sheetId="22581" refreshError="1"/>
      <sheetData sheetId="22582" refreshError="1"/>
      <sheetData sheetId="22583" refreshError="1"/>
      <sheetData sheetId="22584" refreshError="1"/>
      <sheetData sheetId="22585" refreshError="1"/>
      <sheetData sheetId="22586" refreshError="1"/>
      <sheetData sheetId="22587" refreshError="1"/>
      <sheetData sheetId="22588" refreshError="1"/>
      <sheetData sheetId="22589" refreshError="1"/>
      <sheetData sheetId="22590" refreshError="1"/>
      <sheetData sheetId="22591" refreshError="1"/>
      <sheetData sheetId="22592" refreshError="1"/>
      <sheetData sheetId="22593" refreshError="1"/>
      <sheetData sheetId="22594" refreshError="1"/>
      <sheetData sheetId="22595" refreshError="1"/>
      <sheetData sheetId="22596" refreshError="1"/>
      <sheetData sheetId="22597" refreshError="1"/>
      <sheetData sheetId="22598" refreshError="1"/>
      <sheetData sheetId="22599" refreshError="1"/>
      <sheetData sheetId="22600" refreshError="1"/>
      <sheetData sheetId="22601" refreshError="1"/>
      <sheetData sheetId="22602" refreshError="1"/>
      <sheetData sheetId="22603" refreshError="1"/>
      <sheetData sheetId="22604" refreshError="1"/>
      <sheetData sheetId="22605" refreshError="1"/>
      <sheetData sheetId="22606" refreshError="1"/>
      <sheetData sheetId="22607" refreshError="1"/>
      <sheetData sheetId="22608" refreshError="1"/>
      <sheetData sheetId="22609" refreshError="1"/>
      <sheetData sheetId="22610" refreshError="1"/>
      <sheetData sheetId="22611" refreshError="1"/>
      <sheetData sheetId="22612" refreshError="1"/>
      <sheetData sheetId="22613" refreshError="1"/>
      <sheetData sheetId="22614" refreshError="1"/>
      <sheetData sheetId="22615" refreshError="1"/>
      <sheetData sheetId="22616" refreshError="1"/>
      <sheetData sheetId="22617" refreshError="1"/>
      <sheetData sheetId="22618" refreshError="1"/>
      <sheetData sheetId="22619" refreshError="1"/>
      <sheetData sheetId="22620" refreshError="1"/>
      <sheetData sheetId="22621" refreshError="1"/>
      <sheetData sheetId="22622" refreshError="1"/>
      <sheetData sheetId="22623" refreshError="1"/>
      <sheetData sheetId="22624" refreshError="1"/>
      <sheetData sheetId="22625" refreshError="1"/>
      <sheetData sheetId="22626" refreshError="1"/>
      <sheetData sheetId="22627" refreshError="1"/>
      <sheetData sheetId="22628" refreshError="1"/>
      <sheetData sheetId="22629" refreshError="1"/>
      <sheetData sheetId="22630" refreshError="1"/>
      <sheetData sheetId="22631" refreshError="1"/>
      <sheetData sheetId="22632" refreshError="1"/>
      <sheetData sheetId="22633" refreshError="1"/>
      <sheetData sheetId="22634" refreshError="1"/>
      <sheetData sheetId="22635" refreshError="1"/>
      <sheetData sheetId="22636" refreshError="1"/>
      <sheetData sheetId="22637" refreshError="1"/>
      <sheetData sheetId="22638" refreshError="1"/>
      <sheetData sheetId="22639" refreshError="1"/>
      <sheetData sheetId="22640" refreshError="1"/>
      <sheetData sheetId="22641" refreshError="1"/>
      <sheetData sheetId="22642" refreshError="1"/>
      <sheetData sheetId="22643" refreshError="1"/>
      <sheetData sheetId="22644" refreshError="1"/>
      <sheetData sheetId="22645" refreshError="1"/>
      <sheetData sheetId="22646" refreshError="1"/>
      <sheetData sheetId="22647" refreshError="1"/>
      <sheetData sheetId="22648" refreshError="1"/>
      <sheetData sheetId="22649" refreshError="1"/>
      <sheetData sheetId="22650" refreshError="1"/>
      <sheetData sheetId="22651" refreshError="1"/>
      <sheetData sheetId="22652" refreshError="1"/>
      <sheetData sheetId="22653" refreshError="1"/>
      <sheetData sheetId="22654" refreshError="1"/>
      <sheetData sheetId="22655" refreshError="1"/>
      <sheetData sheetId="22656" refreshError="1"/>
      <sheetData sheetId="22657" refreshError="1"/>
      <sheetData sheetId="22658" refreshError="1"/>
      <sheetData sheetId="22659" refreshError="1"/>
      <sheetData sheetId="22660" refreshError="1"/>
      <sheetData sheetId="22661" refreshError="1"/>
      <sheetData sheetId="22662" refreshError="1"/>
      <sheetData sheetId="22663" refreshError="1"/>
      <sheetData sheetId="22664" refreshError="1"/>
      <sheetData sheetId="22665" refreshError="1"/>
      <sheetData sheetId="22666" refreshError="1"/>
      <sheetData sheetId="22667" refreshError="1"/>
      <sheetData sheetId="22668" refreshError="1"/>
      <sheetData sheetId="22669" refreshError="1"/>
      <sheetData sheetId="22670" refreshError="1"/>
      <sheetData sheetId="22671" refreshError="1"/>
      <sheetData sheetId="22672" refreshError="1"/>
      <sheetData sheetId="22673" refreshError="1"/>
      <sheetData sheetId="22674" refreshError="1"/>
      <sheetData sheetId="22675" refreshError="1"/>
      <sheetData sheetId="22676" refreshError="1"/>
      <sheetData sheetId="22677" refreshError="1"/>
      <sheetData sheetId="22678" refreshError="1"/>
      <sheetData sheetId="22679" refreshError="1"/>
      <sheetData sheetId="22680" refreshError="1"/>
      <sheetData sheetId="22681" refreshError="1"/>
      <sheetData sheetId="22682" refreshError="1"/>
      <sheetData sheetId="22683" refreshError="1"/>
      <sheetData sheetId="22684" refreshError="1"/>
      <sheetData sheetId="22685" refreshError="1"/>
      <sheetData sheetId="22686" refreshError="1"/>
      <sheetData sheetId="22687" refreshError="1"/>
      <sheetData sheetId="22688" refreshError="1"/>
      <sheetData sheetId="22689" refreshError="1"/>
      <sheetData sheetId="22690" refreshError="1"/>
      <sheetData sheetId="22691" refreshError="1"/>
      <sheetData sheetId="22692" refreshError="1"/>
      <sheetData sheetId="22693" refreshError="1"/>
      <sheetData sheetId="22694" refreshError="1"/>
      <sheetData sheetId="22695" refreshError="1"/>
      <sheetData sheetId="22696" refreshError="1"/>
      <sheetData sheetId="22697" refreshError="1"/>
      <sheetData sheetId="22698" refreshError="1"/>
      <sheetData sheetId="22699" refreshError="1"/>
      <sheetData sheetId="22700" refreshError="1"/>
      <sheetData sheetId="22701" refreshError="1"/>
      <sheetData sheetId="22702" refreshError="1"/>
      <sheetData sheetId="22703" refreshError="1"/>
      <sheetData sheetId="22704" refreshError="1"/>
      <sheetData sheetId="22705" refreshError="1"/>
      <sheetData sheetId="22706" refreshError="1"/>
      <sheetData sheetId="22707" refreshError="1"/>
      <sheetData sheetId="22708" refreshError="1"/>
      <sheetData sheetId="22709" refreshError="1"/>
      <sheetData sheetId="22710" refreshError="1"/>
      <sheetData sheetId="22711" refreshError="1"/>
      <sheetData sheetId="22712" refreshError="1"/>
      <sheetData sheetId="22713" refreshError="1"/>
      <sheetData sheetId="22714" refreshError="1"/>
      <sheetData sheetId="22715" refreshError="1"/>
      <sheetData sheetId="22716" refreshError="1"/>
      <sheetData sheetId="22717" refreshError="1"/>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refreshError="1"/>
      <sheetData sheetId="22743" refreshError="1"/>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refreshError="1"/>
      <sheetData sheetId="22760" refreshError="1"/>
      <sheetData sheetId="22761" refreshError="1"/>
      <sheetData sheetId="22762" refreshError="1"/>
      <sheetData sheetId="22763" refreshError="1"/>
      <sheetData sheetId="22764" refreshError="1"/>
      <sheetData sheetId="22765" refreshError="1"/>
      <sheetData sheetId="22766" refreshError="1"/>
      <sheetData sheetId="22767" refreshError="1"/>
      <sheetData sheetId="22768" refreshError="1"/>
      <sheetData sheetId="22769" refreshError="1"/>
      <sheetData sheetId="22770" refreshError="1"/>
      <sheetData sheetId="22771" refreshError="1"/>
      <sheetData sheetId="22772" refreshError="1"/>
      <sheetData sheetId="22773" refreshError="1"/>
      <sheetData sheetId="22774" refreshError="1"/>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efreshError="1"/>
      <sheetData sheetId="22902" refreshError="1"/>
      <sheetData sheetId="22903" refreshError="1"/>
      <sheetData sheetId="22904" refreshError="1"/>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ow r="9">
          <cell r="A9" t="str">
            <v>A</v>
          </cell>
        </row>
      </sheetData>
      <sheetData sheetId="22949">
        <row r="9">
          <cell r="A9" t="str">
            <v>A</v>
          </cell>
        </row>
      </sheetData>
      <sheetData sheetId="22950" refreshError="1"/>
      <sheetData sheetId="22951" refreshError="1"/>
      <sheetData sheetId="22952" refreshError="1"/>
      <sheetData sheetId="22953" refreshError="1"/>
      <sheetData sheetId="22954" refreshError="1"/>
      <sheetData sheetId="22955" refreshError="1"/>
      <sheetData sheetId="22956" refreshError="1"/>
      <sheetData sheetId="22957" refreshError="1"/>
      <sheetData sheetId="22958" refreshError="1"/>
      <sheetData sheetId="22959">
        <row r="9">
          <cell r="A9" t="str">
            <v>A</v>
          </cell>
        </row>
      </sheetData>
      <sheetData sheetId="22960" refreshError="1"/>
      <sheetData sheetId="22961" refreshError="1"/>
      <sheetData sheetId="22962" refreshError="1"/>
      <sheetData sheetId="22963">
        <row r="9">
          <cell r="A9" t="str">
            <v>A</v>
          </cell>
        </row>
      </sheetData>
      <sheetData sheetId="22964" refreshError="1"/>
      <sheetData sheetId="22965" refreshError="1"/>
      <sheetData sheetId="22966" refreshError="1"/>
      <sheetData sheetId="22967" refreshError="1"/>
      <sheetData sheetId="22968" refreshError="1"/>
      <sheetData sheetId="22969">
        <row r="9">
          <cell r="A9" t="str">
            <v>A</v>
          </cell>
        </row>
      </sheetData>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ow r="9">
          <cell r="A9" t="str">
            <v>A</v>
          </cell>
        </row>
      </sheetData>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ow r="9">
          <cell r="A9" t="str">
            <v>A</v>
          </cell>
        </row>
      </sheetData>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sheetData sheetId="22994" refreshError="1"/>
      <sheetData sheetId="22995" refreshError="1"/>
      <sheetData sheetId="22996" refreshError="1"/>
      <sheetData sheetId="22997" refreshError="1"/>
      <sheetData sheetId="22998" refreshError="1"/>
      <sheetData sheetId="22999" refreshError="1"/>
      <sheetData sheetId="23000">
        <row r="9">
          <cell r="A9" t="str">
            <v>A</v>
          </cell>
        </row>
      </sheetData>
      <sheetData sheetId="23001"/>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ow r="9">
          <cell r="A9" t="str">
            <v>A</v>
          </cell>
        </row>
      </sheetData>
      <sheetData sheetId="23007">
        <row r="9">
          <cell r="A9" t="str">
            <v>A</v>
          </cell>
        </row>
      </sheetData>
      <sheetData sheetId="23008">
        <row r="9">
          <cell r="A9" t="str">
            <v>A</v>
          </cell>
        </row>
      </sheetData>
      <sheetData sheetId="23009">
        <row r="9">
          <cell r="A9" t="str">
            <v>A</v>
          </cell>
        </row>
      </sheetData>
      <sheetData sheetId="23010">
        <row r="9">
          <cell r="A9" t="str">
            <v>A</v>
          </cell>
        </row>
      </sheetData>
      <sheetData sheetId="23011">
        <row r="9">
          <cell r="A9" t="str">
            <v>A</v>
          </cell>
        </row>
      </sheetData>
      <sheetData sheetId="23012">
        <row r="9">
          <cell r="A9" t="str">
            <v>A</v>
          </cell>
        </row>
      </sheetData>
      <sheetData sheetId="23013">
        <row r="9">
          <cell r="A9" t="str">
            <v>A</v>
          </cell>
        </row>
      </sheetData>
      <sheetData sheetId="23014">
        <row r="9">
          <cell r="A9" t="str">
            <v>A</v>
          </cell>
        </row>
      </sheetData>
      <sheetData sheetId="23015">
        <row r="9">
          <cell r="A9" t="str">
            <v>A</v>
          </cell>
        </row>
      </sheetData>
      <sheetData sheetId="23016">
        <row r="9">
          <cell r="A9" t="str">
            <v>A</v>
          </cell>
        </row>
      </sheetData>
      <sheetData sheetId="23017">
        <row r="9">
          <cell r="A9" t="str">
            <v>A</v>
          </cell>
        </row>
      </sheetData>
      <sheetData sheetId="23018">
        <row r="9">
          <cell r="A9" t="str">
            <v>A</v>
          </cell>
        </row>
      </sheetData>
      <sheetData sheetId="23019">
        <row r="9">
          <cell r="A9" t="str">
            <v>A</v>
          </cell>
        </row>
      </sheetData>
      <sheetData sheetId="23020">
        <row r="9">
          <cell r="A9" t="str">
            <v>A</v>
          </cell>
        </row>
      </sheetData>
      <sheetData sheetId="23021">
        <row r="9">
          <cell r="A9" t="str">
            <v>A</v>
          </cell>
        </row>
      </sheetData>
      <sheetData sheetId="23022">
        <row r="9">
          <cell r="A9" t="str">
            <v>A</v>
          </cell>
        </row>
      </sheetData>
      <sheetData sheetId="23023">
        <row r="9">
          <cell r="A9" t="str">
            <v>A</v>
          </cell>
        </row>
      </sheetData>
      <sheetData sheetId="23024">
        <row r="9">
          <cell r="A9" t="str">
            <v>A</v>
          </cell>
        </row>
      </sheetData>
      <sheetData sheetId="23025">
        <row r="9">
          <cell r="A9" t="str">
            <v>A</v>
          </cell>
        </row>
      </sheetData>
      <sheetData sheetId="23026">
        <row r="9">
          <cell r="A9" t="str">
            <v>A</v>
          </cell>
        </row>
      </sheetData>
      <sheetData sheetId="23027">
        <row r="9">
          <cell r="A9" t="str">
            <v>A</v>
          </cell>
        </row>
      </sheetData>
      <sheetData sheetId="23028"/>
      <sheetData sheetId="23029"/>
      <sheetData sheetId="23030"/>
      <sheetData sheetId="23031"/>
      <sheetData sheetId="23032">
        <row r="9">
          <cell r="A9" t="str">
            <v>A</v>
          </cell>
        </row>
      </sheetData>
      <sheetData sheetId="23033">
        <row r="9">
          <cell r="A9" t="str">
            <v>A</v>
          </cell>
        </row>
      </sheetData>
      <sheetData sheetId="23034"/>
      <sheetData sheetId="23035"/>
      <sheetData sheetId="23036">
        <row r="9">
          <cell r="A9" t="str">
            <v>A</v>
          </cell>
        </row>
      </sheetData>
      <sheetData sheetId="23037">
        <row r="9">
          <cell r="A9" t="str">
            <v>A</v>
          </cell>
        </row>
      </sheetData>
      <sheetData sheetId="23038">
        <row r="9">
          <cell r="A9" t="str">
            <v>A</v>
          </cell>
        </row>
      </sheetData>
      <sheetData sheetId="23039">
        <row r="9">
          <cell r="A9" t="str">
            <v>A</v>
          </cell>
        </row>
      </sheetData>
      <sheetData sheetId="23040" refreshError="1"/>
      <sheetData sheetId="23041" refreshError="1"/>
      <sheetData sheetId="23042" refreshError="1"/>
      <sheetData sheetId="23043" refreshError="1"/>
      <sheetData sheetId="23044" refreshError="1"/>
      <sheetData sheetId="23045" refreshError="1"/>
      <sheetData sheetId="23046" refreshError="1"/>
      <sheetData sheetId="23047" refreshError="1"/>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efreshError="1"/>
      <sheetData sheetId="23057" refreshError="1"/>
      <sheetData sheetId="23058" refreshError="1"/>
      <sheetData sheetId="23059" refreshError="1"/>
      <sheetData sheetId="23060" refreshError="1"/>
      <sheetData sheetId="23061" refreshError="1"/>
      <sheetData sheetId="23062" refreshError="1"/>
      <sheetData sheetId="23063" refreshError="1"/>
      <sheetData sheetId="23064" refreshError="1"/>
      <sheetData sheetId="23065" refreshError="1"/>
      <sheetData sheetId="23066" refreshError="1"/>
      <sheetData sheetId="23067" refreshError="1"/>
      <sheetData sheetId="23068" refreshError="1"/>
      <sheetData sheetId="23069" refreshError="1"/>
      <sheetData sheetId="23070" refreshError="1"/>
      <sheetData sheetId="23071" refreshError="1"/>
      <sheetData sheetId="23072" refreshError="1"/>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efreshError="1"/>
      <sheetData sheetId="23081" refreshError="1"/>
      <sheetData sheetId="23082" refreshError="1"/>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sheetData sheetId="23112"/>
      <sheetData sheetId="23113"/>
      <sheetData sheetId="23114">
        <row r="9">
          <cell r="A9" t="str">
            <v>A</v>
          </cell>
        </row>
      </sheetData>
      <sheetData sheetId="23115">
        <row r="9">
          <cell r="A9" t="str">
            <v>A</v>
          </cell>
        </row>
      </sheetData>
      <sheetData sheetId="23116">
        <row r="9">
          <cell r="A9" t="str">
            <v>A</v>
          </cell>
        </row>
      </sheetData>
      <sheetData sheetId="23117">
        <row r="9">
          <cell r="A9" t="str">
            <v>A</v>
          </cell>
        </row>
      </sheetData>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ow r="9">
          <cell r="A9" t="str">
            <v>A</v>
          </cell>
        </row>
      </sheetData>
      <sheetData sheetId="23158">
        <row r="9">
          <cell r="A9" t="str">
            <v>A</v>
          </cell>
        </row>
      </sheetData>
      <sheetData sheetId="23159">
        <row r="9">
          <cell r="A9" t="str">
            <v>A</v>
          </cell>
        </row>
      </sheetData>
      <sheetData sheetId="23160">
        <row r="9">
          <cell r="A9" t="str">
            <v>A</v>
          </cell>
        </row>
      </sheetData>
      <sheetData sheetId="23161">
        <row r="9">
          <cell r="A9" t="str">
            <v>A</v>
          </cell>
        </row>
      </sheetData>
      <sheetData sheetId="23162">
        <row r="9">
          <cell r="A9" t="str">
            <v>A</v>
          </cell>
        </row>
      </sheetData>
      <sheetData sheetId="23163">
        <row r="9">
          <cell r="A9" t="str">
            <v>A</v>
          </cell>
        </row>
      </sheetData>
      <sheetData sheetId="23164">
        <row r="9">
          <cell r="A9" t="str">
            <v>A</v>
          </cell>
        </row>
      </sheetData>
      <sheetData sheetId="23165">
        <row r="9">
          <cell r="A9" t="str">
            <v>A</v>
          </cell>
        </row>
      </sheetData>
      <sheetData sheetId="23166">
        <row r="9">
          <cell r="A9" t="str">
            <v>A</v>
          </cell>
        </row>
      </sheetData>
      <sheetData sheetId="23167">
        <row r="9">
          <cell r="A9" t="str">
            <v>A</v>
          </cell>
        </row>
      </sheetData>
      <sheetData sheetId="23168">
        <row r="9">
          <cell r="A9" t="str">
            <v>A</v>
          </cell>
        </row>
      </sheetData>
      <sheetData sheetId="23169">
        <row r="9">
          <cell r="A9" t="str">
            <v>A</v>
          </cell>
        </row>
      </sheetData>
      <sheetData sheetId="23170">
        <row r="9">
          <cell r="A9" t="str">
            <v>A</v>
          </cell>
        </row>
      </sheetData>
      <sheetData sheetId="23171">
        <row r="9">
          <cell r="A9" t="str">
            <v>A</v>
          </cell>
        </row>
      </sheetData>
      <sheetData sheetId="23172">
        <row r="9">
          <cell r="A9" t="str">
            <v>A</v>
          </cell>
        </row>
      </sheetData>
      <sheetData sheetId="23173">
        <row r="9">
          <cell r="A9" t="str">
            <v>A</v>
          </cell>
        </row>
      </sheetData>
      <sheetData sheetId="23174" refreshError="1"/>
      <sheetData sheetId="23175">
        <row r="9">
          <cell r="A9" t="str">
            <v>A</v>
          </cell>
        </row>
      </sheetData>
      <sheetData sheetId="23176">
        <row r="9">
          <cell r="A9" t="str">
            <v>A</v>
          </cell>
        </row>
      </sheetData>
      <sheetData sheetId="23177">
        <row r="9">
          <cell r="A9" t="str">
            <v>A</v>
          </cell>
        </row>
      </sheetData>
      <sheetData sheetId="23178">
        <row r="9">
          <cell r="A9" t="str">
            <v>A</v>
          </cell>
        </row>
      </sheetData>
      <sheetData sheetId="23179">
        <row r="9">
          <cell r="A9" t="str">
            <v>A</v>
          </cell>
        </row>
      </sheetData>
      <sheetData sheetId="23180">
        <row r="9">
          <cell r="A9" t="str">
            <v>A</v>
          </cell>
        </row>
      </sheetData>
      <sheetData sheetId="23181" refreshError="1"/>
      <sheetData sheetId="23182">
        <row r="9">
          <cell r="A9" t="str">
            <v>A</v>
          </cell>
        </row>
      </sheetData>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ow r="9">
          <cell r="A9" t="str">
            <v>A</v>
          </cell>
        </row>
      </sheetData>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ow r="9">
          <cell r="A9" t="str">
            <v>A</v>
          </cell>
        </row>
      </sheetData>
      <sheetData sheetId="23232">
        <row r="9">
          <cell r="A9" t="str">
            <v>A</v>
          </cell>
        </row>
      </sheetData>
      <sheetData sheetId="23233">
        <row r="9">
          <cell r="A9" t="str">
            <v>A</v>
          </cell>
        </row>
      </sheetData>
      <sheetData sheetId="23234">
        <row r="9">
          <cell r="A9" t="str">
            <v>A</v>
          </cell>
        </row>
      </sheetData>
      <sheetData sheetId="23235">
        <row r="9">
          <cell r="A9" t="str">
            <v>A</v>
          </cell>
        </row>
      </sheetData>
      <sheetData sheetId="23236">
        <row r="9">
          <cell r="A9" t="str">
            <v>A</v>
          </cell>
        </row>
      </sheetData>
      <sheetData sheetId="23237">
        <row r="9">
          <cell r="A9" t="str">
            <v>A</v>
          </cell>
        </row>
      </sheetData>
      <sheetData sheetId="23238">
        <row r="9">
          <cell r="A9" t="str">
            <v>A</v>
          </cell>
        </row>
      </sheetData>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efreshError="1"/>
      <sheetData sheetId="23248" refreshError="1"/>
      <sheetData sheetId="23249" refreshError="1"/>
      <sheetData sheetId="23250" refreshError="1"/>
      <sheetData sheetId="23251">
        <row r="9">
          <cell r="A9" t="str">
            <v>A</v>
          </cell>
        </row>
      </sheetData>
      <sheetData sheetId="23252">
        <row r="9">
          <cell r="A9" t="str">
            <v>A</v>
          </cell>
        </row>
      </sheetData>
      <sheetData sheetId="23253">
        <row r="9">
          <cell r="A9" t="str">
            <v>A</v>
          </cell>
        </row>
      </sheetData>
      <sheetData sheetId="23254">
        <row r="9">
          <cell r="A9" t="str">
            <v>A</v>
          </cell>
        </row>
      </sheetData>
      <sheetData sheetId="23255">
        <row r="9">
          <cell r="A9" t="str">
            <v>A</v>
          </cell>
        </row>
      </sheetData>
      <sheetData sheetId="23256">
        <row r="9">
          <cell r="A9" t="str">
            <v>A</v>
          </cell>
        </row>
      </sheetData>
      <sheetData sheetId="23257">
        <row r="9">
          <cell r="A9" t="str">
            <v>A</v>
          </cell>
        </row>
      </sheetData>
      <sheetData sheetId="23258">
        <row r="9">
          <cell r="A9" t="str">
            <v>A</v>
          </cell>
        </row>
      </sheetData>
      <sheetData sheetId="23259">
        <row r="9">
          <cell r="A9" t="str">
            <v>A</v>
          </cell>
        </row>
      </sheetData>
      <sheetData sheetId="23260">
        <row r="9">
          <cell r="A9" t="str">
            <v>A</v>
          </cell>
        </row>
      </sheetData>
      <sheetData sheetId="23261">
        <row r="9">
          <cell r="A9" t="str">
            <v>A</v>
          </cell>
        </row>
      </sheetData>
      <sheetData sheetId="23262">
        <row r="9">
          <cell r="A9" t="str">
            <v>A</v>
          </cell>
        </row>
      </sheetData>
      <sheetData sheetId="23263">
        <row r="9">
          <cell r="A9" t="str">
            <v>A</v>
          </cell>
        </row>
      </sheetData>
      <sheetData sheetId="23264">
        <row r="9">
          <cell r="A9" t="str">
            <v>A</v>
          </cell>
        </row>
      </sheetData>
      <sheetData sheetId="23265">
        <row r="9">
          <cell r="A9" t="str">
            <v>A</v>
          </cell>
        </row>
      </sheetData>
      <sheetData sheetId="23266">
        <row r="9">
          <cell r="A9" t="str">
            <v>A</v>
          </cell>
        </row>
      </sheetData>
      <sheetData sheetId="23267">
        <row r="9">
          <cell r="A9" t="str">
            <v>A</v>
          </cell>
        </row>
      </sheetData>
      <sheetData sheetId="23268">
        <row r="9">
          <cell r="A9" t="str">
            <v>A</v>
          </cell>
        </row>
      </sheetData>
      <sheetData sheetId="23269">
        <row r="9">
          <cell r="A9" t="str">
            <v>A</v>
          </cell>
        </row>
      </sheetData>
      <sheetData sheetId="23270">
        <row r="9">
          <cell r="A9" t="str">
            <v>A</v>
          </cell>
        </row>
      </sheetData>
      <sheetData sheetId="23271">
        <row r="9">
          <cell r="A9" t="str">
            <v>A</v>
          </cell>
        </row>
      </sheetData>
      <sheetData sheetId="23272" refreshError="1"/>
      <sheetData sheetId="23273" refreshError="1"/>
      <sheetData sheetId="23274" refreshError="1"/>
      <sheetData sheetId="23275" refreshError="1"/>
      <sheetData sheetId="23276" refreshError="1"/>
      <sheetData sheetId="23277" refreshError="1"/>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efreshError="1"/>
      <sheetData sheetId="23290" refreshError="1"/>
      <sheetData sheetId="23291" refreshError="1"/>
      <sheetData sheetId="23292" refreshError="1"/>
      <sheetData sheetId="23293" refreshError="1"/>
      <sheetData sheetId="23294" refreshError="1"/>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row r="9">
          <cell r="A9" t="str">
            <v>A</v>
          </cell>
        </row>
      </sheetData>
      <sheetData sheetId="23302">
        <row r="9">
          <cell r="A9" t="str">
            <v>A</v>
          </cell>
        </row>
      </sheetData>
      <sheetData sheetId="23303">
        <row r="9">
          <cell r="A9" t="str">
            <v>A</v>
          </cell>
        </row>
      </sheetData>
      <sheetData sheetId="23304">
        <row r="9">
          <cell r="A9" t="str">
            <v>A</v>
          </cell>
        </row>
      </sheetData>
      <sheetData sheetId="23305">
        <row r="9">
          <cell r="A9" t="str">
            <v>A</v>
          </cell>
        </row>
      </sheetData>
      <sheetData sheetId="23306">
        <row r="9">
          <cell r="A9" t="str">
            <v>A</v>
          </cell>
        </row>
      </sheetData>
      <sheetData sheetId="23307">
        <row r="9">
          <cell r="A9" t="str">
            <v>A</v>
          </cell>
        </row>
      </sheetData>
      <sheetData sheetId="23308">
        <row r="9">
          <cell r="A9" t="str">
            <v>A</v>
          </cell>
        </row>
      </sheetData>
      <sheetData sheetId="23309">
        <row r="9">
          <cell r="A9" t="str">
            <v>A</v>
          </cell>
        </row>
      </sheetData>
      <sheetData sheetId="23310">
        <row r="9">
          <cell r="A9" t="str">
            <v>A</v>
          </cell>
        </row>
      </sheetData>
      <sheetData sheetId="23311">
        <row r="9">
          <cell r="A9" t="str">
            <v>A</v>
          </cell>
        </row>
      </sheetData>
      <sheetData sheetId="23312">
        <row r="9">
          <cell r="A9" t="str">
            <v>A</v>
          </cell>
        </row>
      </sheetData>
      <sheetData sheetId="23313">
        <row r="9">
          <cell r="A9" t="str">
            <v>A</v>
          </cell>
        </row>
      </sheetData>
      <sheetData sheetId="23314">
        <row r="9">
          <cell r="A9" t="str">
            <v>A</v>
          </cell>
        </row>
      </sheetData>
      <sheetData sheetId="23315">
        <row r="9">
          <cell r="A9" t="str">
            <v>A</v>
          </cell>
        </row>
      </sheetData>
      <sheetData sheetId="23316">
        <row r="9">
          <cell r="A9" t="str">
            <v>A</v>
          </cell>
        </row>
      </sheetData>
      <sheetData sheetId="23317">
        <row r="9">
          <cell r="A9" t="str">
            <v>A</v>
          </cell>
        </row>
      </sheetData>
      <sheetData sheetId="23318">
        <row r="9">
          <cell r="A9" t="str">
            <v>A</v>
          </cell>
        </row>
      </sheetData>
      <sheetData sheetId="23319">
        <row r="9">
          <cell r="A9" t="str">
            <v>A</v>
          </cell>
        </row>
      </sheetData>
      <sheetData sheetId="23320">
        <row r="9">
          <cell r="A9" t="str">
            <v>A</v>
          </cell>
        </row>
      </sheetData>
      <sheetData sheetId="23321">
        <row r="9">
          <cell r="A9" t="str">
            <v>A</v>
          </cell>
        </row>
      </sheetData>
      <sheetData sheetId="23322">
        <row r="9">
          <cell r="A9" t="str">
            <v>A</v>
          </cell>
        </row>
      </sheetData>
      <sheetData sheetId="23323">
        <row r="9">
          <cell r="A9" t="str">
            <v>A</v>
          </cell>
        </row>
      </sheetData>
      <sheetData sheetId="23324">
        <row r="9">
          <cell r="A9" t="str">
            <v>A</v>
          </cell>
        </row>
      </sheetData>
      <sheetData sheetId="23325">
        <row r="9">
          <cell r="A9" t="str">
            <v>A</v>
          </cell>
        </row>
      </sheetData>
      <sheetData sheetId="23326">
        <row r="9">
          <cell r="A9" t="str">
            <v>A</v>
          </cell>
        </row>
      </sheetData>
      <sheetData sheetId="23327">
        <row r="9">
          <cell r="A9" t="str">
            <v>A</v>
          </cell>
        </row>
      </sheetData>
      <sheetData sheetId="23328">
        <row r="9">
          <cell r="A9" t="str">
            <v>A</v>
          </cell>
        </row>
      </sheetData>
      <sheetData sheetId="23329">
        <row r="9">
          <cell r="A9" t="str">
            <v>A</v>
          </cell>
        </row>
      </sheetData>
      <sheetData sheetId="23330">
        <row r="9">
          <cell r="A9" t="str">
            <v>A</v>
          </cell>
        </row>
      </sheetData>
      <sheetData sheetId="23331">
        <row r="9">
          <cell r="A9" t="str">
            <v>A</v>
          </cell>
        </row>
      </sheetData>
      <sheetData sheetId="23332">
        <row r="9">
          <cell r="A9" t="str">
            <v>A</v>
          </cell>
        </row>
      </sheetData>
      <sheetData sheetId="23333">
        <row r="9">
          <cell r="A9" t="str">
            <v>A</v>
          </cell>
        </row>
      </sheetData>
      <sheetData sheetId="23334">
        <row r="9">
          <cell r="A9" t="str">
            <v>A</v>
          </cell>
        </row>
      </sheetData>
      <sheetData sheetId="23335">
        <row r="9">
          <cell r="A9" t="str">
            <v>A</v>
          </cell>
        </row>
      </sheetData>
      <sheetData sheetId="23336">
        <row r="9">
          <cell r="A9" t="str">
            <v>A</v>
          </cell>
        </row>
      </sheetData>
      <sheetData sheetId="23337">
        <row r="9">
          <cell r="A9" t="str">
            <v>A</v>
          </cell>
        </row>
      </sheetData>
      <sheetData sheetId="23338">
        <row r="9">
          <cell r="A9" t="str">
            <v>A</v>
          </cell>
        </row>
      </sheetData>
      <sheetData sheetId="23339">
        <row r="9">
          <cell r="A9" t="str">
            <v>A</v>
          </cell>
        </row>
      </sheetData>
      <sheetData sheetId="23340">
        <row r="9">
          <cell r="A9" t="str">
            <v>A</v>
          </cell>
        </row>
      </sheetData>
      <sheetData sheetId="23341">
        <row r="9">
          <cell r="A9" t="str">
            <v>A</v>
          </cell>
        </row>
      </sheetData>
      <sheetData sheetId="23342">
        <row r="9">
          <cell r="A9" t="str">
            <v>A</v>
          </cell>
        </row>
      </sheetData>
      <sheetData sheetId="23343" refreshError="1"/>
      <sheetData sheetId="23344">
        <row r="9">
          <cell r="A9" t="str">
            <v>A</v>
          </cell>
        </row>
      </sheetData>
      <sheetData sheetId="23345">
        <row r="9">
          <cell r="A9" t="str">
            <v>A</v>
          </cell>
        </row>
      </sheetData>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sheetData sheetId="23389"/>
      <sheetData sheetId="23390" refreshError="1"/>
      <sheetData sheetId="23391" refreshError="1"/>
      <sheetData sheetId="23392" refreshError="1"/>
      <sheetData sheetId="23393" refreshError="1"/>
      <sheetData sheetId="23394"/>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ow r="9">
          <cell r="A9" t="str">
            <v>A</v>
          </cell>
        </row>
      </sheetData>
      <sheetData sheetId="23415">
        <row r="9">
          <cell r="A9" t="str">
            <v>A</v>
          </cell>
        </row>
      </sheetData>
      <sheetData sheetId="23416" refreshError="1"/>
      <sheetData sheetId="23417">
        <row r="9">
          <cell r="A9" t="str">
            <v>A</v>
          </cell>
        </row>
      </sheetData>
      <sheetData sheetId="23418">
        <row r="9">
          <cell r="A9" t="str">
            <v>A</v>
          </cell>
        </row>
      </sheetData>
      <sheetData sheetId="23419">
        <row r="9">
          <cell r="A9" t="str">
            <v>A</v>
          </cell>
        </row>
      </sheetData>
      <sheetData sheetId="23420">
        <row r="9">
          <cell r="A9" t="str">
            <v>A</v>
          </cell>
        </row>
      </sheetData>
      <sheetData sheetId="23421">
        <row r="9">
          <cell r="A9" t="str">
            <v>A</v>
          </cell>
        </row>
      </sheetData>
      <sheetData sheetId="23422">
        <row r="9">
          <cell r="A9" t="str">
            <v>A</v>
          </cell>
        </row>
      </sheetData>
      <sheetData sheetId="23423">
        <row r="9">
          <cell r="A9" t="str">
            <v>A</v>
          </cell>
        </row>
      </sheetData>
      <sheetData sheetId="23424">
        <row r="9">
          <cell r="A9" t="str">
            <v>A</v>
          </cell>
        </row>
      </sheetData>
      <sheetData sheetId="23425">
        <row r="9">
          <cell r="A9" t="str">
            <v>A</v>
          </cell>
        </row>
      </sheetData>
      <sheetData sheetId="23426">
        <row r="9">
          <cell r="A9" t="str">
            <v>A</v>
          </cell>
        </row>
      </sheetData>
      <sheetData sheetId="23427">
        <row r="9">
          <cell r="A9" t="str">
            <v>A</v>
          </cell>
        </row>
      </sheetData>
      <sheetData sheetId="23428">
        <row r="9">
          <cell r="A9" t="str">
            <v>A</v>
          </cell>
        </row>
      </sheetData>
      <sheetData sheetId="23429">
        <row r="9">
          <cell r="A9" t="str">
            <v>A</v>
          </cell>
        </row>
      </sheetData>
      <sheetData sheetId="23430">
        <row r="9">
          <cell r="A9" t="str">
            <v>A</v>
          </cell>
        </row>
      </sheetData>
      <sheetData sheetId="23431">
        <row r="9">
          <cell r="A9" t="str">
            <v>A</v>
          </cell>
        </row>
      </sheetData>
      <sheetData sheetId="23432">
        <row r="9">
          <cell r="A9" t="str">
            <v>A</v>
          </cell>
        </row>
      </sheetData>
      <sheetData sheetId="23433">
        <row r="9">
          <cell r="A9" t="str">
            <v>A</v>
          </cell>
        </row>
      </sheetData>
      <sheetData sheetId="23434">
        <row r="9">
          <cell r="A9" t="str">
            <v>A</v>
          </cell>
        </row>
      </sheetData>
      <sheetData sheetId="23435">
        <row r="9">
          <cell r="A9" t="str">
            <v>A</v>
          </cell>
        </row>
      </sheetData>
      <sheetData sheetId="23436">
        <row r="9">
          <cell r="A9" t="str">
            <v>A</v>
          </cell>
        </row>
      </sheetData>
      <sheetData sheetId="23437">
        <row r="9">
          <cell r="A9" t="str">
            <v>A</v>
          </cell>
        </row>
      </sheetData>
      <sheetData sheetId="23438">
        <row r="9">
          <cell r="A9" t="str">
            <v>A</v>
          </cell>
        </row>
      </sheetData>
      <sheetData sheetId="23439">
        <row r="9">
          <cell r="A9" t="str">
            <v>A</v>
          </cell>
        </row>
      </sheetData>
      <sheetData sheetId="23440">
        <row r="9">
          <cell r="A9" t="str">
            <v>A</v>
          </cell>
        </row>
      </sheetData>
      <sheetData sheetId="23441">
        <row r="9">
          <cell r="A9" t="str">
            <v>A</v>
          </cell>
        </row>
      </sheetData>
      <sheetData sheetId="23442">
        <row r="9">
          <cell r="A9" t="str">
            <v>A</v>
          </cell>
        </row>
      </sheetData>
      <sheetData sheetId="23443">
        <row r="9">
          <cell r="A9" t="str">
            <v>A</v>
          </cell>
        </row>
      </sheetData>
      <sheetData sheetId="23444" refreshError="1"/>
      <sheetData sheetId="23445" refreshError="1"/>
      <sheetData sheetId="23446">
        <row r="9">
          <cell r="A9" t="str">
            <v>A</v>
          </cell>
        </row>
      </sheetData>
      <sheetData sheetId="23447">
        <row r="9">
          <cell r="A9" t="str">
            <v>A</v>
          </cell>
        </row>
      </sheetData>
      <sheetData sheetId="23448">
        <row r="9">
          <cell r="A9" t="str">
            <v>A</v>
          </cell>
        </row>
      </sheetData>
      <sheetData sheetId="23449">
        <row r="9">
          <cell r="A9" t="str">
            <v>A</v>
          </cell>
        </row>
      </sheetData>
      <sheetData sheetId="23450">
        <row r="9">
          <cell r="A9" t="str">
            <v>A</v>
          </cell>
        </row>
      </sheetData>
      <sheetData sheetId="23451">
        <row r="9">
          <cell r="A9" t="str">
            <v>A</v>
          </cell>
        </row>
      </sheetData>
      <sheetData sheetId="23452">
        <row r="9">
          <cell r="A9" t="str">
            <v>A</v>
          </cell>
        </row>
      </sheetData>
      <sheetData sheetId="23453">
        <row r="9">
          <cell r="A9" t="str">
            <v>A</v>
          </cell>
        </row>
      </sheetData>
      <sheetData sheetId="23454">
        <row r="9">
          <cell r="A9" t="str">
            <v>A</v>
          </cell>
        </row>
      </sheetData>
      <sheetData sheetId="23455">
        <row r="9">
          <cell r="A9" t="str">
            <v>A</v>
          </cell>
        </row>
      </sheetData>
      <sheetData sheetId="23456">
        <row r="9">
          <cell r="A9" t="str">
            <v>A</v>
          </cell>
        </row>
      </sheetData>
      <sheetData sheetId="23457">
        <row r="9">
          <cell r="A9" t="str">
            <v>A</v>
          </cell>
        </row>
      </sheetData>
      <sheetData sheetId="23458">
        <row r="9">
          <cell r="A9" t="str">
            <v>A</v>
          </cell>
        </row>
      </sheetData>
      <sheetData sheetId="23459">
        <row r="9">
          <cell r="A9" t="str">
            <v>A</v>
          </cell>
        </row>
      </sheetData>
      <sheetData sheetId="23460">
        <row r="9">
          <cell r="A9" t="str">
            <v>A</v>
          </cell>
        </row>
      </sheetData>
      <sheetData sheetId="23461">
        <row r="9">
          <cell r="A9" t="str">
            <v>A</v>
          </cell>
        </row>
      </sheetData>
      <sheetData sheetId="23462">
        <row r="9">
          <cell r="A9" t="str">
            <v>A</v>
          </cell>
        </row>
      </sheetData>
      <sheetData sheetId="23463">
        <row r="9">
          <cell r="A9" t="str">
            <v>A</v>
          </cell>
        </row>
      </sheetData>
      <sheetData sheetId="23464">
        <row r="9">
          <cell r="A9" t="str">
            <v>A</v>
          </cell>
        </row>
      </sheetData>
      <sheetData sheetId="23465">
        <row r="9">
          <cell r="A9" t="str">
            <v>A</v>
          </cell>
        </row>
      </sheetData>
      <sheetData sheetId="23466">
        <row r="9">
          <cell r="A9" t="str">
            <v>A</v>
          </cell>
        </row>
      </sheetData>
      <sheetData sheetId="23467">
        <row r="9">
          <cell r="A9" t="str">
            <v>A</v>
          </cell>
        </row>
      </sheetData>
      <sheetData sheetId="23468">
        <row r="9">
          <cell r="A9" t="str">
            <v>A</v>
          </cell>
        </row>
      </sheetData>
      <sheetData sheetId="23469">
        <row r="9">
          <cell r="A9" t="str">
            <v>A</v>
          </cell>
        </row>
      </sheetData>
      <sheetData sheetId="23470">
        <row r="9">
          <cell r="A9" t="str">
            <v>A</v>
          </cell>
        </row>
      </sheetData>
      <sheetData sheetId="23471">
        <row r="9">
          <cell r="A9" t="str">
            <v>A</v>
          </cell>
        </row>
      </sheetData>
      <sheetData sheetId="23472">
        <row r="9">
          <cell r="A9" t="str">
            <v>A</v>
          </cell>
        </row>
      </sheetData>
      <sheetData sheetId="23473">
        <row r="9">
          <cell r="A9" t="str">
            <v>A</v>
          </cell>
        </row>
      </sheetData>
      <sheetData sheetId="23474">
        <row r="9">
          <cell r="A9" t="str">
            <v>A</v>
          </cell>
        </row>
      </sheetData>
      <sheetData sheetId="23475">
        <row r="9">
          <cell r="A9" t="str">
            <v>A</v>
          </cell>
        </row>
      </sheetData>
      <sheetData sheetId="23476">
        <row r="9">
          <cell r="A9" t="str">
            <v>A</v>
          </cell>
        </row>
      </sheetData>
      <sheetData sheetId="23477">
        <row r="9">
          <cell r="A9" t="str">
            <v>A</v>
          </cell>
        </row>
      </sheetData>
      <sheetData sheetId="23478">
        <row r="9">
          <cell r="A9" t="str">
            <v>A</v>
          </cell>
        </row>
      </sheetData>
      <sheetData sheetId="23479">
        <row r="9">
          <cell r="A9" t="str">
            <v>A</v>
          </cell>
        </row>
      </sheetData>
      <sheetData sheetId="23480">
        <row r="9">
          <cell r="A9" t="str">
            <v>A</v>
          </cell>
        </row>
      </sheetData>
      <sheetData sheetId="23481">
        <row r="9">
          <cell r="A9" t="str">
            <v>A</v>
          </cell>
        </row>
      </sheetData>
      <sheetData sheetId="23482">
        <row r="9">
          <cell r="A9" t="str">
            <v>A</v>
          </cell>
        </row>
      </sheetData>
      <sheetData sheetId="23483">
        <row r="9">
          <cell r="A9" t="str">
            <v>A</v>
          </cell>
        </row>
      </sheetData>
      <sheetData sheetId="23484">
        <row r="9">
          <cell r="A9" t="str">
            <v>A</v>
          </cell>
        </row>
      </sheetData>
      <sheetData sheetId="23485">
        <row r="9">
          <cell r="A9" t="str">
            <v>A</v>
          </cell>
        </row>
      </sheetData>
      <sheetData sheetId="23486">
        <row r="9">
          <cell r="A9" t="str">
            <v>A</v>
          </cell>
        </row>
      </sheetData>
      <sheetData sheetId="23487">
        <row r="9">
          <cell r="A9" t="str">
            <v>A</v>
          </cell>
        </row>
      </sheetData>
      <sheetData sheetId="23488">
        <row r="9">
          <cell r="A9" t="str">
            <v>A</v>
          </cell>
        </row>
      </sheetData>
      <sheetData sheetId="23489">
        <row r="9">
          <cell r="A9" t="str">
            <v>A</v>
          </cell>
        </row>
      </sheetData>
      <sheetData sheetId="23490">
        <row r="9">
          <cell r="A9" t="str">
            <v>A</v>
          </cell>
        </row>
      </sheetData>
      <sheetData sheetId="23491">
        <row r="9">
          <cell r="A9" t="str">
            <v>A</v>
          </cell>
        </row>
      </sheetData>
      <sheetData sheetId="23492">
        <row r="9">
          <cell r="A9" t="str">
            <v>A</v>
          </cell>
        </row>
      </sheetData>
      <sheetData sheetId="23493">
        <row r="9">
          <cell r="A9" t="str">
            <v>A</v>
          </cell>
        </row>
      </sheetData>
      <sheetData sheetId="23494">
        <row r="9">
          <cell r="A9" t="str">
            <v>A</v>
          </cell>
        </row>
      </sheetData>
      <sheetData sheetId="23495">
        <row r="9">
          <cell r="A9" t="str">
            <v>A</v>
          </cell>
        </row>
      </sheetData>
      <sheetData sheetId="23496">
        <row r="9">
          <cell r="A9" t="str">
            <v>A</v>
          </cell>
        </row>
      </sheetData>
      <sheetData sheetId="23497">
        <row r="9">
          <cell r="A9" t="str">
            <v>A</v>
          </cell>
        </row>
      </sheetData>
      <sheetData sheetId="23498">
        <row r="9">
          <cell r="A9" t="str">
            <v>A</v>
          </cell>
        </row>
      </sheetData>
      <sheetData sheetId="23499">
        <row r="9">
          <cell r="A9" t="str">
            <v>A</v>
          </cell>
        </row>
      </sheetData>
      <sheetData sheetId="23500">
        <row r="9">
          <cell r="A9" t="str">
            <v>A</v>
          </cell>
        </row>
      </sheetData>
      <sheetData sheetId="23501">
        <row r="9">
          <cell r="A9" t="str">
            <v>A</v>
          </cell>
        </row>
      </sheetData>
      <sheetData sheetId="23502">
        <row r="9">
          <cell r="A9" t="str">
            <v>A</v>
          </cell>
        </row>
      </sheetData>
      <sheetData sheetId="23503">
        <row r="9">
          <cell r="A9" t="str">
            <v>A</v>
          </cell>
        </row>
      </sheetData>
      <sheetData sheetId="23504">
        <row r="9">
          <cell r="A9" t="str">
            <v>A</v>
          </cell>
        </row>
      </sheetData>
      <sheetData sheetId="23505">
        <row r="9">
          <cell r="A9" t="str">
            <v>A</v>
          </cell>
        </row>
      </sheetData>
      <sheetData sheetId="23506">
        <row r="9">
          <cell r="A9" t="str">
            <v>A</v>
          </cell>
        </row>
      </sheetData>
      <sheetData sheetId="23507">
        <row r="9">
          <cell r="A9" t="str">
            <v>A</v>
          </cell>
        </row>
      </sheetData>
      <sheetData sheetId="23508">
        <row r="9">
          <cell r="A9" t="str">
            <v>A</v>
          </cell>
        </row>
      </sheetData>
      <sheetData sheetId="23509">
        <row r="9">
          <cell r="A9" t="str">
            <v>A</v>
          </cell>
        </row>
      </sheetData>
      <sheetData sheetId="23510">
        <row r="9">
          <cell r="A9" t="str">
            <v>A</v>
          </cell>
        </row>
      </sheetData>
      <sheetData sheetId="23511">
        <row r="9">
          <cell r="A9" t="str">
            <v>A</v>
          </cell>
        </row>
      </sheetData>
      <sheetData sheetId="23512">
        <row r="9">
          <cell r="A9" t="str">
            <v>A</v>
          </cell>
        </row>
      </sheetData>
      <sheetData sheetId="23513">
        <row r="9">
          <cell r="A9" t="str">
            <v>A</v>
          </cell>
        </row>
      </sheetData>
      <sheetData sheetId="23514">
        <row r="9">
          <cell r="A9" t="str">
            <v>A</v>
          </cell>
        </row>
      </sheetData>
      <sheetData sheetId="23515">
        <row r="9">
          <cell r="A9" t="str">
            <v>A</v>
          </cell>
        </row>
      </sheetData>
      <sheetData sheetId="23516">
        <row r="9">
          <cell r="A9" t="str">
            <v>A</v>
          </cell>
        </row>
      </sheetData>
      <sheetData sheetId="23517">
        <row r="9">
          <cell r="A9" t="str">
            <v>A</v>
          </cell>
        </row>
      </sheetData>
      <sheetData sheetId="23518" refreshError="1"/>
      <sheetData sheetId="23519">
        <row r="9">
          <cell r="A9" t="str">
            <v>A</v>
          </cell>
        </row>
      </sheetData>
      <sheetData sheetId="23520">
        <row r="9">
          <cell r="A9" t="str">
            <v>A</v>
          </cell>
        </row>
      </sheetData>
      <sheetData sheetId="23521">
        <row r="9">
          <cell r="A9" t="str">
            <v>A</v>
          </cell>
        </row>
      </sheetData>
      <sheetData sheetId="23522">
        <row r="9">
          <cell r="A9" t="str">
            <v>A</v>
          </cell>
        </row>
      </sheetData>
      <sheetData sheetId="23523">
        <row r="9">
          <cell r="A9" t="str">
            <v>A</v>
          </cell>
        </row>
      </sheetData>
      <sheetData sheetId="23524">
        <row r="9">
          <cell r="A9" t="str">
            <v>A</v>
          </cell>
        </row>
      </sheetData>
      <sheetData sheetId="23525">
        <row r="9">
          <cell r="A9" t="str">
            <v>A</v>
          </cell>
        </row>
      </sheetData>
      <sheetData sheetId="23526">
        <row r="9">
          <cell r="A9" t="str">
            <v>A</v>
          </cell>
        </row>
      </sheetData>
      <sheetData sheetId="23527">
        <row r="9">
          <cell r="A9" t="str">
            <v>A</v>
          </cell>
        </row>
      </sheetData>
      <sheetData sheetId="23528">
        <row r="9">
          <cell r="A9" t="str">
            <v>A</v>
          </cell>
        </row>
      </sheetData>
      <sheetData sheetId="23529">
        <row r="9">
          <cell r="A9" t="str">
            <v>A</v>
          </cell>
        </row>
      </sheetData>
      <sheetData sheetId="23530">
        <row r="9">
          <cell r="A9" t="str">
            <v>A</v>
          </cell>
        </row>
      </sheetData>
      <sheetData sheetId="23531">
        <row r="9">
          <cell r="A9" t="str">
            <v>A</v>
          </cell>
        </row>
      </sheetData>
      <sheetData sheetId="23532">
        <row r="9">
          <cell r="A9" t="str">
            <v>A</v>
          </cell>
        </row>
      </sheetData>
      <sheetData sheetId="23533">
        <row r="9">
          <cell r="A9" t="str">
            <v>A</v>
          </cell>
        </row>
      </sheetData>
      <sheetData sheetId="23534">
        <row r="9">
          <cell r="A9" t="str">
            <v>A</v>
          </cell>
        </row>
      </sheetData>
      <sheetData sheetId="23535">
        <row r="9">
          <cell r="A9" t="str">
            <v>A</v>
          </cell>
        </row>
      </sheetData>
      <sheetData sheetId="23536">
        <row r="9">
          <cell r="A9" t="str">
            <v>A</v>
          </cell>
        </row>
      </sheetData>
      <sheetData sheetId="23537" refreshError="1"/>
      <sheetData sheetId="23538">
        <row r="9">
          <cell r="A9" t="str">
            <v>A</v>
          </cell>
        </row>
      </sheetData>
      <sheetData sheetId="23539">
        <row r="9">
          <cell r="A9" t="str">
            <v>A</v>
          </cell>
        </row>
      </sheetData>
      <sheetData sheetId="23540">
        <row r="9">
          <cell r="A9" t="str">
            <v>A</v>
          </cell>
        </row>
      </sheetData>
      <sheetData sheetId="23541">
        <row r="9">
          <cell r="A9" t="str">
            <v>A</v>
          </cell>
        </row>
      </sheetData>
      <sheetData sheetId="23542" refreshError="1"/>
      <sheetData sheetId="23543" refreshError="1"/>
      <sheetData sheetId="23544" refreshError="1"/>
      <sheetData sheetId="23545">
        <row r="9">
          <cell r="A9" t="str">
            <v>A</v>
          </cell>
        </row>
      </sheetData>
      <sheetData sheetId="23546">
        <row r="9">
          <cell r="A9" t="str">
            <v>A</v>
          </cell>
        </row>
      </sheetData>
      <sheetData sheetId="23547">
        <row r="9">
          <cell r="A9" t="str">
            <v>A</v>
          </cell>
        </row>
      </sheetData>
      <sheetData sheetId="23548">
        <row r="9">
          <cell r="A9" t="str">
            <v>A</v>
          </cell>
        </row>
      </sheetData>
      <sheetData sheetId="23549">
        <row r="9">
          <cell r="A9" t="str">
            <v>A</v>
          </cell>
        </row>
      </sheetData>
      <sheetData sheetId="23550">
        <row r="9">
          <cell r="A9" t="str">
            <v>A</v>
          </cell>
        </row>
      </sheetData>
      <sheetData sheetId="23551">
        <row r="9">
          <cell r="A9" t="str">
            <v>A</v>
          </cell>
        </row>
      </sheetData>
      <sheetData sheetId="23552">
        <row r="9">
          <cell r="A9" t="str">
            <v>A</v>
          </cell>
        </row>
      </sheetData>
      <sheetData sheetId="23553">
        <row r="9">
          <cell r="A9" t="str">
            <v>A</v>
          </cell>
        </row>
      </sheetData>
      <sheetData sheetId="23554" refreshError="1"/>
      <sheetData sheetId="23555" refreshError="1"/>
      <sheetData sheetId="23556" refreshError="1"/>
      <sheetData sheetId="23557" refreshError="1"/>
      <sheetData sheetId="23558">
        <row r="9">
          <cell r="A9" t="str">
            <v>A</v>
          </cell>
        </row>
      </sheetData>
      <sheetData sheetId="23559">
        <row r="9">
          <cell r="A9" t="str">
            <v>A</v>
          </cell>
        </row>
      </sheetData>
      <sheetData sheetId="23560">
        <row r="9">
          <cell r="A9" t="str">
            <v>A</v>
          </cell>
        </row>
      </sheetData>
      <sheetData sheetId="23561">
        <row r="9">
          <cell r="A9" t="str">
            <v>A</v>
          </cell>
        </row>
      </sheetData>
      <sheetData sheetId="23562">
        <row r="9">
          <cell r="A9" t="str">
            <v>A</v>
          </cell>
        </row>
      </sheetData>
      <sheetData sheetId="23563">
        <row r="9">
          <cell r="A9" t="str">
            <v>A</v>
          </cell>
        </row>
      </sheetData>
      <sheetData sheetId="23564">
        <row r="9">
          <cell r="A9" t="str">
            <v>A</v>
          </cell>
        </row>
      </sheetData>
      <sheetData sheetId="23565">
        <row r="9">
          <cell r="A9" t="str">
            <v>A</v>
          </cell>
        </row>
      </sheetData>
      <sheetData sheetId="23566">
        <row r="9">
          <cell r="A9" t="str">
            <v>A</v>
          </cell>
        </row>
      </sheetData>
      <sheetData sheetId="23567">
        <row r="9">
          <cell r="A9" t="str">
            <v>A</v>
          </cell>
        </row>
      </sheetData>
      <sheetData sheetId="23568">
        <row r="9">
          <cell r="A9" t="str">
            <v>A</v>
          </cell>
        </row>
      </sheetData>
      <sheetData sheetId="23569">
        <row r="9">
          <cell r="A9" t="str">
            <v>A</v>
          </cell>
        </row>
      </sheetData>
      <sheetData sheetId="23570">
        <row r="9">
          <cell r="A9" t="str">
            <v>A</v>
          </cell>
        </row>
      </sheetData>
      <sheetData sheetId="23571">
        <row r="9">
          <cell r="A9" t="str">
            <v>A</v>
          </cell>
        </row>
      </sheetData>
      <sheetData sheetId="23572">
        <row r="9">
          <cell r="A9" t="str">
            <v>A</v>
          </cell>
        </row>
      </sheetData>
      <sheetData sheetId="23573">
        <row r="9">
          <cell r="A9" t="str">
            <v>A</v>
          </cell>
        </row>
      </sheetData>
      <sheetData sheetId="23574" refreshError="1"/>
      <sheetData sheetId="23575">
        <row r="9">
          <cell r="A9" t="str">
            <v>A</v>
          </cell>
        </row>
      </sheetData>
      <sheetData sheetId="23576">
        <row r="9">
          <cell r="A9" t="str">
            <v>A</v>
          </cell>
        </row>
      </sheetData>
      <sheetData sheetId="23577">
        <row r="9">
          <cell r="A9" t="str">
            <v>A</v>
          </cell>
        </row>
      </sheetData>
      <sheetData sheetId="23578">
        <row r="9">
          <cell r="A9" t="str">
            <v>A</v>
          </cell>
        </row>
      </sheetData>
      <sheetData sheetId="23579">
        <row r="9">
          <cell r="A9" t="str">
            <v>A</v>
          </cell>
        </row>
      </sheetData>
      <sheetData sheetId="23580">
        <row r="9">
          <cell r="A9" t="str">
            <v>A</v>
          </cell>
        </row>
      </sheetData>
      <sheetData sheetId="23581">
        <row r="9">
          <cell r="A9" t="str">
            <v>A</v>
          </cell>
        </row>
      </sheetData>
      <sheetData sheetId="23582">
        <row r="9">
          <cell r="A9" t="str">
            <v>A</v>
          </cell>
        </row>
      </sheetData>
      <sheetData sheetId="23583">
        <row r="9">
          <cell r="A9" t="str">
            <v>A</v>
          </cell>
        </row>
      </sheetData>
      <sheetData sheetId="23584">
        <row r="9">
          <cell r="A9" t="str">
            <v>A</v>
          </cell>
        </row>
      </sheetData>
      <sheetData sheetId="23585">
        <row r="9">
          <cell r="A9" t="str">
            <v>A</v>
          </cell>
        </row>
      </sheetData>
      <sheetData sheetId="23586">
        <row r="9">
          <cell r="A9" t="str">
            <v>A</v>
          </cell>
        </row>
      </sheetData>
      <sheetData sheetId="23587">
        <row r="9">
          <cell r="A9" t="str">
            <v>A</v>
          </cell>
        </row>
      </sheetData>
      <sheetData sheetId="23588">
        <row r="9">
          <cell r="A9" t="str">
            <v>A</v>
          </cell>
        </row>
      </sheetData>
      <sheetData sheetId="23589">
        <row r="9">
          <cell r="A9" t="str">
            <v>A</v>
          </cell>
        </row>
      </sheetData>
      <sheetData sheetId="23590">
        <row r="9">
          <cell r="A9" t="str">
            <v>A</v>
          </cell>
        </row>
      </sheetData>
      <sheetData sheetId="23591">
        <row r="9">
          <cell r="A9" t="str">
            <v>A</v>
          </cell>
        </row>
      </sheetData>
      <sheetData sheetId="23592">
        <row r="9">
          <cell r="A9" t="str">
            <v>A</v>
          </cell>
        </row>
      </sheetData>
      <sheetData sheetId="23593">
        <row r="9">
          <cell r="A9" t="str">
            <v>A</v>
          </cell>
        </row>
      </sheetData>
      <sheetData sheetId="23594">
        <row r="9">
          <cell r="A9" t="str">
            <v>A</v>
          </cell>
        </row>
      </sheetData>
      <sheetData sheetId="23595">
        <row r="9">
          <cell r="A9" t="str">
            <v>A</v>
          </cell>
        </row>
      </sheetData>
      <sheetData sheetId="23596">
        <row r="9">
          <cell r="A9" t="str">
            <v>A</v>
          </cell>
        </row>
      </sheetData>
      <sheetData sheetId="23597">
        <row r="9">
          <cell r="A9" t="str">
            <v>A</v>
          </cell>
        </row>
      </sheetData>
      <sheetData sheetId="23598">
        <row r="9">
          <cell r="A9" t="str">
            <v>A</v>
          </cell>
        </row>
      </sheetData>
      <sheetData sheetId="23599">
        <row r="9">
          <cell r="A9" t="str">
            <v>A</v>
          </cell>
        </row>
      </sheetData>
      <sheetData sheetId="23600">
        <row r="9">
          <cell r="A9" t="str">
            <v>A</v>
          </cell>
        </row>
      </sheetData>
      <sheetData sheetId="23601">
        <row r="9">
          <cell r="A9" t="str">
            <v>A</v>
          </cell>
        </row>
      </sheetData>
      <sheetData sheetId="23602">
        <row r="9">
          <cell r="A9" t="str">
            <v>A</v>
          </cell>
        </row>
      </sheetData>
      <sheetData sheetId="23603">
        <row r="9">
          <cell r="A9" t="str">
            <v>A</v>
          </cell>
        </row>
      </sheetData>
      <sheetData sheetId="23604">
        <row r="9">
          <cell r="A9" t="str">
            <v>A</v>
          </cell>
        </row>
      </sheetData>
      <sheetData sheetId="23605">
        <row r="9">
          <cell r="A9" t="str">
            <v>A</v>
          </cell>
        </row>
      </sheetData>
      <sheetData sheetId="23606">
        <row r="9">
          <cell r="A9" t="str">
            <v>A</v>
          </cell>
        </row>
      </sheetData>
      <sheetData sheetId="23607">
        <row r="9">
          <cell r="A9" t="str">
            <v>A</v>
          </cell>
        </row>
      </sheetData>
      <sheetData sheetId="23608">
        <row r="9">
          <cell r="A9" t="str">
            <v>A</v>
          </cell>
        </row>
      </sheetData>
      <sheetData sheetId="23609">
        <row r="9">
          <cell r="A9" t="str">
            <v>A</v>
          </cell>
        </row>
      </sheetData>
      <sheetData sheetId="23610">
        <row r="9">
          <cell r="A9" t="str">
            <v>A</v>
          </cell>
        </row>
      </sheetData>
      <sheetData sheetId="23611">
        <row r="9">
          <cell r="A9" t="str">
            <v>A</v>
          </cell>
        </row>
      </sheetData>
      <sheetData sheetId="23612">
        <row r="9">
          <cell r="A9" t="str">
            <v>A</v>
          </cell>
        </row>
      </sheetData>
      <sheetData sheetId="23613">
        <row r="9">
          <cell r="A9" t="str">
            <v>A</v>
          </cell>
        </row>
      </sheetData>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ow r="9">
          <cell r="A9" t="str">
            <v>A</v>
          </cell>
        </row>
      </sheetData>
      <sheetData sheetId="23622">
        <row r="9">
          <cell r="A9" t="str">
            <v>A</v>
          </cell>
        </row>
      </sheetData>
      <sheetData sheetId="23623">
        <row r="9">
          <cell r="A9" t="str">
            <v>A</v>
          </cell>
        </row>
      </sheetData>
      <sheetData sheetId="23624">
        <row r="9">
          <cell r="A9" t="str">
            <v>A</v>
          </cell>
        </row>
      </sheetData>
      <sheetData sheetId="23625">
        <row r="9">
          <cell r="A9" t="str">
            <v>A</v>
          </cell>
        </row>
      </sheetData>
      <sheetData sheetId="23626">
        <row r="9">
          <cell r="A9" t="str">
            <v>A</v>
          </cell>
        </row>
      </sheetData>
      <sheetData sheetId="23627">
        <row r="9">
          <cell r="A9" t="str">
            <v>A</v>
          </cell>
        </row>
      </sheetData>
      <sheetData sheetId="23628">
        <row r="9">
          <cell r="A9" t="str">
            <v>A</v>
          </cell>
        </row>
      </sheetData>
      <sheetData sheetId="23629">
        <row r="9">
          <cell r="A9" t="str">
            <v>A</v>
          </cell>
        </row>
      </sheetData>
      <sheetData sheetId="23630">
        <row r="9">
          <cell r="A9" t="str">
            <v>A</v>
          </cell>
        </row>
      </sheetData>
      <sheetData sheetId="23631">
        <row r="9">
          <cell r="A9" t="str">
            <v>A</v>
          </cell>
        </row>
      </sheetData>
      <sheetData sheetId="23632">
        <row r="9">
          <cell r="A9" t="str">
            <v>A</v>
          </cell>
        </row>
      </sheetData>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ow r="9">
          <cell r="A9" t="str">
            <v>A</v>
          </cell>
        </row>
      </sheetData>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ow r="9">
          <cell r="A9" t="str">
            <v>A</v>
          </cell>
        </row>
      </sheetData>
      <sheetData sheetId="23645">
        <row r="9">
          <cell r="A9" t="str">
            <v>A</v>
          </cell>
        </row>
      </sheetData>
      <sheetData sheetId="23646" refreshError="1"/>
      <sheetData sheetId="23647" refreshError="1"/>
      <sheetData sheetId="23648">
        <row r="9">
          <cell r="A9" t="str">
            <v>A</v>
          </cell>
        </row>
      </sheetData>
      <sheetData sheetId="23649" refreshError="1"/>
      <sheetData sheetId="23650" refreshError="1"/>
      <sheetData sheetId="23651" refreshError="1"/>
      <sheetData sheetId="23652">
        <row r="9">
          <cell r="A9" t="str">
            <v>A</v>
          </cell>
        </row>
      </sheetData>
      <sheetData sheetId="23653">
        <row r="9">
          <cell r="A9" t="str">
            <v>A</v>
          </cell>
        </row>
      </sheetData>
      <sheetData sheetId="23654">
        <row r="9">
          <cell r="A9" t="str">
            <v>A</v>
          </cell>
        </row>
      </sheetData>
      <sheetData sheetId="23655">
        <row r="9">
          <cell r="A9" t="str">
            <v>A</v>
          </cell>
        </row>
      </sheetData>
      <sheetData sheetId="23656">
        <row r="9">
          <cell r="A9" t="str">
            <v>A</v>
          </cell>
        </row>
      </sheetData>
      <sheetData sheetId="23657">
        <row r="9">
          <cell r="A9" t="str">
            <v>A</v>
          </cell>
        </row>
      </sheetData>
      <sheetData sheetId="23658">
        <row r="9">
          <cell r="A9" t="str">
            <v>A</v>
          </cell>
        </row>
      </sheetData>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ow r="9">
          <cell r="A9" t="str">
            <v>A</v>
          </cell>
        </row>
      </sheetData>
      <sheetData sheetId="23731" refreshError="1"/>
      <sheetData sheetId="23732">
        <row r="9">
          <cell r="A9" t="str">
            <v>A</v>
          </cell>
        </row>
      </sheetData>
      <sheetData sheetId="23733">
        <row r="9">
          <cell r="A9" t="str">
            <v>A</v>
          </cell>
        </row>
      </sheetData>
      <sheetData sheetId="23734">
        <row r="9">
          <cell r="A9" t="str">
            <v>A</v>
          </cell>
        </row>
      </sheetData>
      <sheetData sheetId="23735">
        <row r="9">
          <cell r="A9" t="str">
            <v>A</v>
          </cell>
        </row>
      </sheetData>
      <sheetData sheetId="23736">
        <row r="9">
          <cell r="A9" t="str">
            <v>A</v>
          </cell>
        </row>
      </sheetData>
      <sheetData sheetId="23737">
        <row r="9">
          <cell r="A9" t="str">
            <v>A</v>
          </cell>
        </row>
      </sheetData>
      <sheetData sheetId="23738">
        <row r="9">
          <cell r="A9" t="str">
            <v>A</v>
          </cell>
        </row>
      </sheetData>
      <sheetData sheetId="23739">
        <row r="9">
          <cell r="A9" t="str">
            <v>A</v>
          </cell>
        </row>
      </sheetData>
      <sheetData sheetId="23740">
        <row r="9">
          <cell r="A9" t="str">
            <v>A</v>
          </cell>
        </row>
      </sheetData>
      <sheetData sheetId="23741">
        <row r="9">
          <cell r="A9" t="str">
            <v>A</v>
          </cell>
        </row>
      </sheetData>
      <sheetData sheetId="23742">
        <row r="9">
          <cell r="A9" t="str">
            <v>A</v>
          </cell>
        </row>
      </sheetData>
      <sheetData sheetId="23743">
        <row r="9">
          <cell r="A9" t="str">
            <v>A</v>
          </cell>
        </row>
      </sheetData>
      <sheetData sheetId="23744">
        <row r="9">
          <cell r="A9" t="str">
            <v>A</v>
          </cell>
        </row>
      </sheetData>
      <sheetData sheetId="23745">
        <row r="9">
          <cell r="A9" t="str">
            <v>A</v>
          </cell>
        </row>
      </sheetData>
      <sheetData sheetId="23746">
        <row r="9">
          <cell r="A9" t="str">
            <v>A</v>
          </cell>
        </row>
      </sheetData>
      <sheetData sheetId="23747">
        <row r="9">
          <cell r="A9" t="str">
            <v>A</v>
          </cell>
        </row>
      </sheetData>
      <sheetData sheetId="23748" refreshError="1"/>
      <sheetData sheetId="23749" refreshError="1"/>
      <sheetData sheetId="23750" refreshError="1"/>
      <sheetData sheetId="23751" refreshError="1"/>
      <sheetData sheetId="23752" refreshError="1"/>
      <sheetData sheetId="23753" refreshError="1"/>
      <sheetData sheetId="23754" refreshError="1"/>
      <sheetData sheetId="23755" refreshError="1"/>
      <sheetData sheetId="23756" refreshError="1"/>
      <sheetData sheetId="23757" refreshError="1"/>
      <sheetData sheetId="23758" refreshError="1"/>
      <sheetData sheetId="23759" refreshError="1"/>
      <sheetData sheetId="23760" refreshError="1"/>
      <sheetData sheetId="23761" refreshError="1"/>
      <sheetData sheetId="23762" refreshError="1"/>
      <sheetData sheetId="23763" refreshError="1"/>
      <sheetData sheetId="23764" refreshError="1"/>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ow r="9">
          <cell r="A9" t="str">
            <v>A</v>
          </cell>
        </row>
      </sheetData>
      <sheetData sheetId="23777">
        <row r="9">
          <cell r="A9" t="str">
            <v>A</v>
          </cell>
        </row>
      </sheetData>
      <sheetData sheetId="23778">
        <row r="9">
          <cell r="A9" t="str">
            <v>A</v>
          </cell>
        </row>
      </sheetData>
      <sheetData sheetId="23779">
        <row r="9">
          <cell r="A9" t="str">
            <v>A</v>
          </cell>
        </row>
      </sheetData>
      <sheetData sheetId="23780">
        <row r="9">
          <cell r="A9" t="str">
            <v>A</v>
          </cell>
        </row>
      </sheetData>
      <sheetData sheetId="23781">
        <row r="9">
          <cell r="A9" t="str">
            <v>A</v>
          </cell>
        </row>
      </sheetData>
      <sheetData sheetId="23782">
        <row r="9">
          <cell r="A9" t="str">
            <v>A</v>
          </cell>
        </row>
      </sheetData>
      <sheetData sheetId="23783">
        <row r="9">
          <cell r="A9" t="str">
            <v>A</v>
          </cell>
        </row>
      </sheetData>
      <sheetData sheetId="23784">
        <row r="9">
          <cell r="A9" t="str">
            <v>A</v>
          </cell>
        </row>
      </sheetData>
      <sheetData sheetId="23785">
        <row r="9">
          <cell r="A9" t="str">
            <v>A</v>
          </cell>
        </row>
      </sheetData>
      <sheetData sheetId="23786">
        <row r="9">
          <cell r="A9" t="str">
            <v>A</v>
          </cell>
        </row>
      </sheetData>
      <sheetData sheetId="23787">
        <row r="9">
          <cell r="A9" t="str">
            <v>A</v>
          </cell>
        </row>
      </sheetData>
      <sheetData sheetId="23788">
        <row r="9">
          <cell r="A9" t="str">
            <v>A</v>
          </cell>
        </row>
      </sheetData>
      <sheetData sheetId="23789">
        <row r="9">
          <cell r="A9" t="str">
            <v>A</v>
          </cell>
        </row>
      </sheetData>
      <sheetData sheetId="23790">
        <row r="9">
          <cell r="A9" t="str">
            <v>A</v>
          </cell>
        </row>
      </sheetData>
      <sheetData sheetId="23791">
        <row r="9">
          <cell r="A9" t="str">
            <v>A</v>
          </cell>
        </row>
      </sheetData>
      <sheetData sheetId="23792">
        <row r="9">
          <cell r="A9" t="str">
            <v>A</v>
          </cell>
        </row>
      </sheetData>
      <sheetData sheetId="23793">
        <row r="9">
          <cell r="A9" t="str">
            <v>A</v>
          </cell>
        </row>
      </sheetData>
      <sheetData sheetId="23794">
        <row r="9">
          <cell r="A9" t="str">
            <v>A</v>
          </cell>
        </row>
      </sheetData>
      <sheetData sheetId="23795">
        <row r="9">
          <cell r="A9" t="str">
            <v>A</v>
          </cell>
        </row>
      </sheetData>
      <sheetData sheetId="23796">
        <row r="9">
          <cell r="A9" t="str">
            <v>A</v>
          </cell>
        </row>
      </sheetData>
      <sheetData sheetId="23797">
        <row r="9">
          <cell r="A9" t="str">
            <v>A</v>
          </cell>
        </row>
      </sheetData>
      <sheetData sheetId="23798">
        <row r="9">
          <cell r="A9" t="str">
            <v>A</v>
          </cell>
        </row>
      </sheetData>
      <sheetData sheetId="23799">
        <row r="9">
          <cell r="A9" t="str">
            <v>A</v>
          </cell>
        </row>
      </sheetData>
      <sheetData sheetId="23800">
        <row r="9">
          <cell r="A9" t="str">
            <v>A</v>
          </cell>
        </row>
      </sheetData>
      <sheetData sheetId="23801" refreshError="1"/>
      <sheetData sheetId="23802">
        <row r="9">
          <cell r="A9" t="str">
            <v>A</v>
          </cell>
        </row>
      </sheetData>
      <sheetData sheetId="23803">
        <row r="9">
          <cell r="A9" t="str">
            <v>A</v>
          </cell>
        </row>
      </sheetData>
      <sheetData sheetId="23804">
        <row r="9">
          <cell r="A9" t="str">
            <v>A</v>
          </cell>
        </row>
      </sheetData>
      <sheetData sheetId="23805">
        <row r="9">
          <cell r="A9" t="str">
            <v>A</v>
          </cell>
        </row>
      </sheetData>
      <sheetData sheetId="23806">
        <row r="9">
          <cell r="A9" t="str">
            <v>A</v>
          </cell>
        </row>
      </sheetData>
      <sheetData sheetId="23807">
        <row r="9">
          <cell r="A9" t="str">
            <v>A</v>
          </cell>
        </row>
      </sheetData>
      <sheetData sheetId="23808">
        <row r="9">
          <cell r="A9" t="str">
            <v>A</v>
          </cell>
        </row>
      </sheetData>
      <sheetData sheetId="23809">
        <row r="9">
          <cell r="A9" t="str">
            <v>A</v>
          </cell>
        </row>
      </sheetData>
      <sheetData sheetId="23810">
        <row r="9">
          <cell r="A9" t="str">
            <v>A</v>
          </cell>
        </row>
      </sheetData>
      <sheetData sheetId="23811">
        <row r="9">
          <cell r="A9" t="str">
            <v>A</v>
          </cell>
        </row>
      </sheetData>
      <sheetData sheetId="23812">
        <row r="9">
          <cell r="A9" t="str">
            <v>A</v>
          </cell>
        </row>
      </sheetData>
      <sheetData sheetId="23813">
        <row r="9">
          <cell r="A9" t="str">
            <v>A</v>
          </cell>
        </row>
      </sheetData>
      <sheetData sheetId="23814" refreshError="1"/>
      <sheetData sheetId="23815">
        <row r="9">
          <cell r="A9" t="str">
            <v>A</v>
          </cell>
        </row>
      </sheetData>
      <sheetData sheetId="23816" refreshError="1"/>
      <sheetData sheetId="23817">
        <row r="9">
          <cell r="A9" t="str">
            <v>A</v>
          </cell>
        </row>
      </sheetData>
      <sheetData sheetId="23818">
        <row r="9">
          <cell r="A9" t="str">
            <v>A</v>
          </cell>
        </row>
      </sheetData>
      <sheetData sheetId="23819">
        <row r="9">
          <cell r="A9" t="str">
            <v>A</v>
          </cell>
        </row>
      </sheetData>
      <sheetData sheetId="23820">
        <row r="9">
          <cell r="A9" t="str">
            <v>A</v>
          </cell>
        </row>
      </sheetData>
      <sheetData sheetId="23821">
        <row r="9">
          <cell r="A9" t="str">
            <v>A</v>
          </cell>
        </row>
      </sheetData>
      <sheetData sheetId="23822">
        <row r="9">
          <cell r="A9" t="str">
            <v>A</v>
          </cell>
        </row>
      </sheetData>
      <sheetData sheetId="23823">
        <row r="9">
          <cell r="A9" t="str">
            <v>A</v>
          </cell>
        </row>
      </sheetData>
      <sheetData sheetId="23824">
        <row r="9">
          <cell r="A9" t="str">
            <v>A</v>
          </cell>
        </row>
      </sheetData>
      <sheetData sheetId="23825">
        <row r="9">
          <cell r="A9" t="str">
            <v>A</v>
          </cell>
        </row>
      </sheetData>
      <sheetData sheetId="23826">
        <row r="9">
          <cell r="A9" t="str">
            <v>A</v>
          </cell>
        </row>
      </sheetData>
      <sheetData sheetId="23827">
        <row r="9">
          <cell r="A9" t="str">
            <v>A</v>
          </cell>
        </row>
      </sheetData>
      <sheetData sheetId="23828" refreshError="1"/>
      <sheetData sheetId="23829">
        <row r="9">
          <cell r="A9" t="str">
            <v>A</v>
          </cell>
        </row>
      </sheetData>
      <sheetData sheetId="23830">
        <row r="9">
          <cell r="A9" t="str">
            <v>A</v>
          </cell>
        </row>
      </sheetData>
      <sheetData sheetId="23831">
        <row r="9">
          <cell r="A9" t="str">
            <v>A</v>
          </cell>
        </row>
      </sheetData>
      <sheetData sheetId="23832">
        <row r="9">
          <cell r="A9" t="str">
            <v>A</v>
          </cell>
        </row>
      </sheetData>
      <sheetData sheetId="23833" refreshError="1"/>
      <sheetData sheetId="23834">
        <row r="9">
          <cell r="A9" t="str">
            <v>A</v>
          </cell>
        </row>
      </sheetData>
      <sheetData sheetId="23835">
        <row r="9">
          <cell r="A9" t="str">
            <v>A</v>
          </cell>
        </row>
      </sheetData>
      <sheetData sheetId="23836">
        <row r="9">
          <cell r="A9" t="str">
            <v>A</v>
          </cell>
        </row>
      </sheetData>
      <sheetData sheetId="23837">
        <row r="9">
          <cell r="A9" t="str">
            <v>A</v>
          </cell>
        </row>
      </sheetData>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row r="9">
          <cell r="A9" t="str">
            <v>A</v>
          </cell>
        </row>
      </sheetData>
      <sheetData sheetId="23843" refreshError="1"/>
      <sheetData sheetId="23844" refreshError="1"/>
      <sheetData sheetId="23845" refreshError="1"/>
      <sheetData sheetId="23846" refreshError="1"/>
      <sheetData sheetId="23847" refreshError="1"/>
      <sheetData sheetId="23848" refreshError="1"/>
      <sheetData sheetId="23849" refreshError="1"/>
      <sheetData sheetId="23850">
        <row r="9">
          <cell r="A9" t="str">
            <v>A</v>
          </cell>
        </row>
      </sheetData>
      <sheetData sheetId="23851">
        <row r="9">
          <cell r="A9" t="str">
            <v>A</v>
          </cell>
        </row>
      </sheetData>
      <sheetData sheetId="23852">
        <row r="9">
          <cell r="A9" t="str">
            <v>A</v>
          </cell>
        </row>
      </sheetData>
      <sheetData sheetId="23853" refreshError="1"/>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efreshError="1"/>
      <sheetData sheetId="23883" refreshError="1"/>
      <sheetData sheetId="23884" refreshError="1"/>
      <sheetData sheetId="23885" refreshError="1"/>
      <sheetData sheetId="23886" refreshError="1"/>
      <sheetData sheetId="23887" refreshError="1"/>
      <sheetData sheetId="23888" refreshError="1"/>
      <sheetData sheetId="23889" refreshError="1"/>
      <sheetData sheetId="23890" refreshError="1"/>
      <sheetData sheetId="23891" refreshError="1"/>
      <sheetData sheetId="23892" refreshError="1"/>
      <sheetData sheetId="23893" refreshError="1"/>
      <sheetData sheetId="23894" refreshError="1"/>
      <sheetData sheetId="23895" refreshError="1"/>
      <sheetData sheetId="23896" refreshError="1"/>
      <sheetData sheetId="23897" refreshError="1"/>
      <sheetData sheetId="23898" refreshError="1"/>
      <sheetData sheetId="23899" refreshError="1"/>
      <sheetData sheetId="23900" refreshError="1"/>
      <sheetData sheetId="23901" refreshError="1"/>
      <sheetData sheetId="23902" refreshError="1"/>
      <sheetData sheetId="23903" refreshError="1"/>
      <sheetData sheetId="23904" refreshError="1"/>
      <sheetData sheetId="23905" refreshError="1"/>
      <sheetData sheetId="23906" refreshError="1"/>
      <sheetData sheetId="23907" refreshError="1"/>
      <sheetData sheetId="23908" refreshError="1"/>
      <sheetData sheetId="23909" refreshError="1"/>
      <sheetData sheetId="23910" refreshError="1"/>
      <sheetData sheetId="23911" refreshError="1"/>
      <sheetData sheetId="23912" refreshError="1"/>
      <sheetData sheetId="23913" refreshError="1"/>
      <sheetData sheetId="23914" refreshError="1"/>
      <sheetData sheetId="23915" refreshError="1"/>
      <sheetData sheetId="23916" refreshError="1"/>
      <sheetData sheetId="23917" refreshError="1"/>
      <sheetData sheetId="23918" refreshError="1"/>
      <sheetData sheetId="23919" refreshError="1"/>
      <sheetData sheetId="23920" refreshError="1"/>
      <sheetData sheetId="23921" refreshError="1"/>
      <sheetData sheetId="23922" refreshError="1"/>
      <sheetData sheetId="23923" refreshError="1"/>
      <sheetData sheetId="23924" refreshError="1"/>
      <sheetData sheetId="23925" refreshError="1"/>
      <sheetData sheetId="23926">
        <row r="9">
          <cell r="A9" t="str">
            <v>A</v>
          </cell>
        </row>
      </sheetData>
      <sheetData sheetId="23927" refreshError="1"/>
      <sheetData sheetId="23928" refreshError="1"/>
      <sheetData sheetId="23929">
        <row r="9">
          <cell r="A9" t="str">
            <v>A</v>
          </cell>
        </row>
      </sheetData>
      <sheetData sheetId="23930">
        <row r="9">
          <cell r="A9" t="str">
            <v>A</v>
          </cell>
        </row>
      </sheetData>
      <sheetData sheetId="23931">
        <row r="9">
          <cell r="A9" t="str">
            <v>A</v>
          </cell>
        </row>
      </sheetData>
      <sheetData sheetId="23932">
        <row r="9">
          <cell r="A9" t="str">
            <v>A</v>
          </cell>
        </row>
      </sheetData>
      <sheetData sheetId="23933">
        <row r="9">
          <cell r="A9" t="str">
            <v>A</v>
          </cell>
        </row>
      </sheetData>
      <sheetData sheetId="23934">
        <row r="9">
          <cell r="A9" t="str">
            <v>A</v>
          </cell>
        </row>
      </sheetData>
      <sheetData sheetId="23935">
        <row r="9">
          <cell r="A9" t="str">
            <v>A</v>
          </cell>
        </row>
      </sheetData>
      <sheetData sheetId="23936">
        <row r="9">
          <cell r="A9" t="str">
            <v>A</v>
          </cell>
        </row>
      </sheetData>
      <sheetData sheetId="23937">
        <row r="9">
          <cell r="A9" t="str">
            <v>A</v>
          </cell>
        </row>
      </sheetData>
      <sheetData sheetId="23938">
        <row r="9">
          <cell r="A9" t="str">
            <v>A</v>
          </cell>
        </row>
      </sheetData>
      <sheetData sheetId="23939">
        <row r="9">
          <cell r="A9" t="str">
            <v>A</v>
          </cell>
        </row>
      </sheetData>
      <sheetData sheetId="23940">
        <row r="9">
          <cell r="A9" t="str">
            <v>A</v>
          </cell>
        </row>
      </sheetData>
      <sheetData sheetId="23941">
        <row r="9">
          <cell r="A9" t="str">
            <v>A</v>
          </cell>
        </row>
      </sheetData>
      <sheetData sheetId="23942">
        <row r="9">
          <cell r="A9" t="str">
            <v>A</v>
          </cell>
        </row>
      </sheetData>
      <sheetData sheetId="23943" refreshError="1"/>
      <sheetData sheetId="23944" refreshError="1"/>
      <sheetData sheetId="23945" refreshError="1"/>
      <sheetData sheetId="23946">
        <row r="9">
          <cell r="A9" t="str">
            <v>A</v>
          </cell>
        </row>
      </sheetData>
      <sheetData sheetId="23947">
        <row r="9">
          <cell r="A9" t="str">
            <v>A</v>
          </cell>
        </row>
      </sheetData>
      <sheetData sheetId="23948" refreshError="1"/>
      <sheetData sheetId="23949">
        <row r="9">
          <cell r="A9" t="str">
            <v>A</v>
          </cell>
        </row>
      </sheetData>
      <sheetData sheetId="23950">
        <row r="9">
          <cell r="A9" t="str">
            <v>A</v>
          </cell>
        </row>
      </sheetData>
      <sheetData sheetId="23951">
        <row r="9">
          <cell r="A9" t="str">
            <v>A</v>
          </cell>
        </row>
      </sheetData>
      <sheetData sheetId="23952">
        <row r="9">
          <cell r="A9" t="str">
            <v>A</v>
          </cell>
        </row>
      </sheetData>
      <sheetData sheetId="23953" refreshError="1"/>
      <sheetData sheetId="23954">
        <row r="9">
          <cell r="A9" t="str">
            <v>A</v>
          </cell>
        </row>
      </sheetData>
      <sheetData sheetId="23955">
        <row r="9">
          <cell r="A9" t="str">
            <v>A</v>
          </cell>
        </row>
      </sheetData>
      <sheetData sheetId="23956">
        <row r="9">
          <cell r="A9" t="str">
            <v>A</v>
          </cell>
        </row>
      </sheetData>
      <sheetData sheetId="23957">
        <row r="9">
          <cell r="A9" t="str">
            <v>A</v>
          </cell>
        </row>
      </sheetData>
      <sheetData sheetId="23958">
        <row r="9">
          <cell r="A9" t="str">
            <v>A</v>
          </cell>
        </row>
      </sheetData>
      <sheetData sheetId="23959">
        <row r="9">
          <cell r="A9" t="str">
            <v>A</v>
          </cell>
        </row>
      </sheetData>
      <sheetData sheetId="23960" refreshError="1"/>
      <sheetData sheetId="23961">
        <row r="9">
          <cell r="A9" t="str">
            <v>A</v>
          </cell>
        </row>
      </sheetData>
      <sheetData sheetId="23962">
        <row r="9">
          <cell r="A9" t="str">
            <v>A</v>
          </cell>
        </row>
      </sheetData>
      <sheetData sheetId="23963" refreshError="1"/>
      <sheetData sheetId="23964" refreshError="1"/>
      <sheetData sheetId="23965" refreshError="1"/>
      <sheetData sheetId="23966">
        <row r="9">
          <cell r="A9" t="str">
            <v>A</v>
          </cell>
        </row>
      </sheetData>
      <sheetData sheetId="23967">
        <row r="9">
          <cell r="A9" t="str">
            <v>A</v>
          </cell>
        </row>
      </sheetData>
      <sheetData sheetId="23968">
        <row r="9">
          <cell r="A9" t="str">
            <v>A</v>
          </cell>
        </row>
      </sheetData>
      <sheetData sheetId="23969">
        <row r="9">
          <cell r="A9" t="str">
            <v>A</v>
          </cell>
        </row>
      </sheetData>
      <sheetData sheetId="23970">
        <row r="9">
          <cell r="A9" t="str">
            <v>A</v>
          </cell>
        </row>
      </sheetData>
      <sheetData sheetId="23971">
        <row r="9">
          <cell r="A9" t="str">
            <v>A</v>
          </cell>
        </row>
      </sheetData>
      <sheetData sheetId="23972">
        <row r="9">
          <cell r="A9" t="str">
            <v>A</v>
          </cell>
        </row>
      </sheetData>
      <sheetData sheetId="23973">
        <row r="9">
          <cell r="A9" t="str">
            <v>A</v>
          </cell>
        </row>
      </sheetData>
      <sheetData sheetId="23974">
        <row r="9">
          <cell r="A9" t="str">
            <v>A</v>
          </cell>
        </row>
      </sheetData>
      <sheetData sheetId="23975">
        <row r="9">
          <cell r="A9" t="str">
            <v>A</v>
          </cell>
        </row>
      </sheetData>
      <sheetData sheetId="23976" refreshError="1"/>
      <sheetData sheetId="23977">
        <row r="9">
          <cell r="A9" t="str">
            <v>A</v>
          </cell>
        </row>
      </sheetData>
      <sheetData sheetId="23978">
        <row r="9">
          <cell r="A9" t="str">
            <v>A</v>
          </cell>
        </row>
      </sheetData>
      <sheetData sheetId="23979">
        <row r="9">
          <cell r="A9" t="str">
            <v>A</v>
          </cell>
        </row>
      </sheetData>
      <sheetData sheetId="23980">
        <row r="9">
          <cell r="A9" t="str">
            <v>A</v>
          </cell>
        </row>
      </sheetData>
      <sheetData sheetId="23981">
        <row r="9">
          <cell r="A9" t="str">
            <v>A</v>
          </cell>
        </row>
      </sheetData>
      <sheetData sheetId="23982">
        <row r="9">
          <cell r="A9" t="str">
            <v>A</v>
          </cell>
        </row>
      </sheetData>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efreshError="1"/>
      <sheetData sheetId="23990" refreshError="1"/>
      <sheetData sheetId="23991" refreshError="1"/>
      <sheetData sheetId="23992" refreshError="1"/>
      <sheetData sheetId="23993" refreshError="1"/>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ow r="9">
          <cell r="A9" t="str">
            <v>A</v>
          </cell>
        </row>
      </sheetData>
      <sheetData sheetId="24003">
        <row r="9">
          <cell r="A9" t="str">
            <v>A</v>
          </cell>
        </row>
      </sheetData>
      <sheetData sheetId="24004">
        <row r="9">
          <cell r="A9" t="str">
            <v>A</v>
          </cell>
        </row>
      </sheetData>
      <sheetData sheetId="24005">
        <row r="9">
          <cell r="A9" t="str">
            <v>A</v>
          </cell>
        </row>
      </sheetData>
      <sheetData sheetId="24006">
        <row r="9">
          <cell r="A9" t="str">
            <v>A</v>
          </cell>
        </row>
      </sheetData>
      <sheetData sheetId="24007">
        <row r="9">
          <cell r="A9" t="str">
            <v>A</v>
          </cell>
        </row>
      </sheetData>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ow r="9">
          <cell r="A9" t="str">
            <v>A</v>
          </cell>
        </row>
      </sheetData>
      <sheetData sheetId="24016">
        <row r="9">
          <cell r="A9" t="str">
            <v>A</v>
          </cell>
        </row>
      </sheetData>
      <sheetData sheetId="24017">
        <row r="9">
          <cell r="A9" t="str">
            <v>A</v>
          </cell>
        </row>
      </sheetData>
      <sheetData sheetId="24018">
        <row r="9">
          <cell r="A9" t="str">
            <v>A</v>
          </cell>
        </row>
      </sheetData>
      <sheetData sheetId="24019">
        <row r="9">
          <cell r="A9" t="str">
            <v>A</v>
          </cell>
        </row>
      </sheetData>
      <sheetData sheetId="24020">
        <row r="9">
          <cell r="A9" t="str">
            <v>A</v>
          </cell>
        </row>
      </sheetData>
      <sheetData sheetId="24021">
        <row r="9">
          <cell r="A9" t="str">
            <v>A</v>
          </cell>
        </row>
      </sheetData>
      <sheetData sheetId="24022">
        <row r="9">
          <cell r="A9" t="str">
            <v>A</v>
          </cell>
        </row>
      </sheetData>
      <sheetData sheetId="24023">
        <row r="9">
          <cell r="A9" t="str">
            <v>A</v>
          </cell>
        </row>
      </sheetData>
      <sheetData sheetId="24024">
        <row r="9">
          <cell r="A9" t="str">
            <v>A</v>
          </cell>
        </row>
      </sheetData>
      <sheetData sheetId="24025">
        <row r="9">
          <cell r="A9" t="str">
            <v>A</v>
          </cell>
        </row>
      </sheetData>
      <sheetData sheetId="24026">
        <row r="9">
          <cell r="A9" t="str">
            <v>A</v>
          </cell>
        </row>
      </sheetData>
      <sheetData sheetId="24027">
        <row r="9">
          <cell r="A9" t="str">
            <v>A</v>
          </cell>
        </row>
      </sheetData>
      <sheetData sheetId="24028">
        <row r="9">
          <cell r="A9" t="str">
            <v>A</v>
          </cell>
        </row>
      </sheetData>
      <sheetData sheetId="24029">
        <row r="9">
          <cell r="A9" t="str">
            <v>A</v>
          </cell>
        </row>
      </sheetData>
      <sheetData sheetId="24030">
        <row r="9">
          <cell r="A9" t="str">
            <v>A</v>
          </cell>
        </row>
      </sheetData>
      <sheetData sheetId="24031">
        <row r="9">
          <cell r="A9" t="str">
            <v>A</v>
          </cell>
        </row>
      </sheetData>
      <sheetData sheetId="24032">
        <row r="9">
          <cell r="A9" t="str">
            <v>A</v>
          </cell>
        </row>
      </sheetData>
      <sheetData sheetId="24033">
        <row r="9">
          <cell r="A9" t="str">
            <v>A</v>
          </cell>
        </row>
      </sheetData>
      <sheetData sheetId="24034">
        <row r="9">
          <cell r="A9" t="str">
            <v>A</v>
          </cell>
        </row>
      </sheetData>
      <sheetData sheetId="24035">
        <row r="9">
          <cell r="A9" t="str">
            <v>A</v>
          </cell>
        </row>
      </sheetData>
      <sheetData sheetId="24036">
        <row r="9">
          <cell r="A9" t="str">
            <v>A</v>
          </cell>
        </row>
      </sheetData>
      <sheetData sheetId="24037">
        <row r="9">
          <cell r="A9" t="str">
            <v>A</v>
          </cell>
        </row>
      </sheetData>
      <sheetData sheetId="24038">
        <row r="9">
          <cell r="A9" t="str">
            <v>A</v>
          </cell>
        </row>
      </sheetData>
      <sheetData sheetId="24039">
        <row r="9">
          <cell r="A9" t="str">
            <v>A</v>
          </cell>
        </row>
      </sheetData>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row r="9">
          <cell r="A9" t="str">
            <v>A</v>
          </cell>
        </row>
      </sheetData>
      <sheetData sheetId="24046">
        <row r="9">
          <cell r="A9" t="str">
            <v>A</v>
          </cell>
        </row>
      </sheetData>
      <sheetData sheetId="24047" refreshError="1"/>
      <sheetData sheetId="24048" refreshError="1"/>
      <sheetData sheetId="24049" refreshError="1"/>
      <sheetData sheetId="24050" refreshError="1"/>
      <sheetData sheetId="24051">
        <row r="9">
          <cell r="A9" t="str">
            <v>A</v>
          </cell>
        </row>
      </sheetData>
      <sheetData sheetId="24052">
        <row r="9">
          <cell r="A9" t="str">
            <v>A</v>
          </cell>
        </row>
      </sheetData>
      <sheetData sheetId="24053">
        <row r="9">
          <cell r="A9" t="str">
            <v>A</v>
          </cell>
        </row>
      </sheetData>
      <sheetData sheetId="24054">
        <row r="9">
          <cell r="A9" t="str">
            <v>A</v>
          </cell>
        </row>
      </sheetData>
      <sheetData sheetId="24055">
        <row r="9">
          <cell r="A9" t="str">
            <v>A</v>
          </cell>
        </row>
      </sheetData>
      <sheetData sheetId="24056">
        <row r="9">
          <cell r="A9" t="str">
            <v>A</v>
          </cell>
        </row>
      </sheetData>
      <sheetData sheetId="24057">
        <row r="9">
          <cell r="A9" t="str">
            <v>A</v>
          </cell>
        </row>
      </sheetData>
      <sheetData sheetId="24058">
        <row r="9">
          <cell r="A9" t="str">
            <v>A</v>
          </cell>
        </row>
      </sheetData>
      <sheetData sheetId="24059">
        <row r="9">
          <cell r="A9" t="str">
            <v>A</v>
          </cell>
        </row>
      </sheetData>
      <sheetData sheetId="24060">
        <row r="9">
          <cell r="A9" t="str">
            <v>A</v>
          </cell>
        </row>
      </sheetData>
      <sheetData sheetId="24061">
        <row r="9">
          <cell r="A9" t="str">
            <v>A</v>
          </cell>
        </row>
      </sheetData>
      <sheetData sheetId="24062">
        <row r="9">
          <cell r="A9" t="str">
            <v>A</v>
          </cell>
        </row>
      </sheetData>
      <sheetData sheetId="24063">
        <row r="9">
          <cell r="A9" t="str">
            <v>A</v>
          </cell>
        </row>
      </sheetData>
      <sheetData sheetId="24064">
        <row r="9">
          <cell r="A9" t="str">
            <v>A</v>
          </cell>
        </row>
      </sheetData>
      <sheetData sheetId="24065">
        <row r="9">
          <cell r="A9" t="str">
            <v>A</v>
          </cell>
        </row>
      </sheetData>
      <sheetData sheetId="24066">
        <row r="9">
          <cell r="A9" t="str">
            <v>A</v>
          </cell>
        </row>
      </sheetData>
      <sheetData sheetId="24067">
        <row r="9">
          <cell r="A9" t="str">
            <v>A</v>
          </cell>
        </row>
      </sheetData>
      <sheetData sheetId="24068">
        <row r="9">
          <cell r="A9" t="str">
            <v>A</v>
          </cell>
        </row>
      </sheetData>
      <sheetData sheetId="24069">
        <row r="9">
          <cell r="A9" t="str">
            <v>A</v>
          </cell>
        </row>
      </sheetData>
      <sheetData sheetId="24070">
        <row r="9">
          <cell r="A9" t="str">
            <v>A</v>
          </cell>
        </row>
      </sheetData>
      <sheetData sheetId="24071" refreshError="1"/>
      <sheetData sheetId="24072">
        <row r="9">
          <cell r="A9" t="str">
            <v>A</v>
          </cell>
        </row>
      </sheetData>
      <sheetData sheetId="24073">
        <row r="9">
          <cell r="A9" t="str">
            <v>A</v>
          </cell>
        </row>
      </sheetData>
      <sheetData sheetId="24074" refreshError="1"/>
      <sheetData sheetId="24075">
        <row r="9">
          <cell r="A9" t="str">
            <v>A</v>
          </cell>
        </row>
      </sheetData>
      <sheetData sheetId="24076" refreshError="1"/>
      <sheetData sheetId="24077">
        <row r="9">
          <cell r="A9" t="str">
            <v>A</v>
          </cell>
        </row>
      </sheetData>
      <sheetData sheetId="24078">
        <row r="9">
          <cell r="A9" t="str">
            <v>A</v>
          </cell>
        </row>
      </sheetData>
      <sheetData sheetId="24079">
        <row r="9">
          <cell r="A9" t="str">
            <v>A</v>
          </cell>
        </row>
      </sheetData>
      <sheetData sheetId="24080">
        <row r="9">
          <cell r="A9" t="str">
            <v>A</v>
          </cell>
        </row>
      </sheetData>
      <sheetData sheetId="24081">
        <row r="9">
          <cell r="A9" t="str">
            <v>A</v>
          </cell>
        </row>
      </sheetData>
      <sheetData sheetId="24082">
        <row r="9">
          <cell r="A9" t="str">
            <v>A</v>
          </cell>
        </row>
      </sheetData>
      <sheetData sheetId="24083">
        <row r="9">
          <cell r="A9" t="str">
            <v>A</v>
          </cell>
        </row>
      </sheetData>
      <sheetData sheetId="24084">
        <row r="9">
          <cell r="A9" t="str">
            <v>A</v>
          </cell>
        </row>
      </sheetData>
      <sheetData sheetId="24085">
        <row r="9">
          <cell r="A9" t="str">
            <v>A</v>
          </cell>
        </row>
      </sheetData>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ow r="9">
          <cell r="A9" t="str">
            <v>A</v>
          </cell>
        </row>
      </sheetData>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efreshError="1"/>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ow r="9">
          <cell r="A9" t="str">
            <v>A</v>
          </cell>
        </row>
      </sheetData>
      <sheetData sheetId="24116">
        <row r="9">
          <cell r="A9" t="str">
            <v>A</v>
          </cell>
        </row>
      </sheetData>
      <sheetData sheetId="24117">
        <row r="9">
          <cell r="A9" t="str">
            <v>A</v>
          </cell>
        </row>
      </sheetData>
      <sheetData sheetId="24118">
        <row r="9">
          <cell r="A9" t="str">
            <v>A</v>
          </cell>
        </row>
      </sheetData>
      <sheetData sheetId="24119">
        <row r="9">
          <cell r="A9" t="str">
            <v>A</v>
          </cell>
        </row>
      </sheetData>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efreshError="1"/>
      <sheetData sheetId="24179" refreshError="1"/>
      <sheetData sheetId="24180">
        <row r="9">
          <cell r="A9" t="str">
            <v>A</v>
          </cell>
        </row>
      </sheetData>
      <sheetData sheetId="24181">
        <row r="9">
          <cell r="A9" t="str">
            <v>A</v>
          </cell>
        </row>
      </sheetData>
      <sheetData sheetId="24182">
        <row r="9">
          <cell r="A9" t="str">
            <v>A</v>
          </cell>
        </row>
      </sheetData>
      <sheetData sheetId="24183" refreshError="1"/>
      <sheetData sheetId="24184">
        <row r="9">
          <cell r="A9" t="str">
            <v>A</v>
          </cell>
        </row>
      </sheetData>
      <sheetData sheetId="24185">
        <row r="9">
          <cell r="A9" t="str">
            <v>A</v>
          </cell>
        </row>
      </sheetData>
      <sheetData sheetId="24186">
        <row r="9">
          <cell r="A9" t="str">
            <v>A</v>
          </cell>
        </row>
      </sheetData>
      <sheetData sheetId="24187">
        <row r="9">
          <cell r="A9" t="str">
            <v>A</v>
          </cell>
        </row>
      </sheetData>
      <sheetData sheetId="24188">
        <row r="9">
          <cell r="A9" t="str">
            <v>A</v>
          </cell>
        </row>
      </sheetData>
      <sheetData sheetId="24189">
        <row r="9">
          <cell r="A9" t="str">
            <v>A</v>
          </cell>
        </row>
      </sheetData>
      <sheetData sheetId="24190">
        <row r="9">
          <cell r="A9" t="str">
            <v>A</v>
          </cell>
        </row>
      </sheetData>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efreshError="1"/>
      <sheetData sheetId="24259" refreshError="1"/>
      <sheetData sheetId="24260" refreshError="1"/>
      <sheetData sheetId="24261" refreshError="1"/>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ow r="9">
          <cell r="A9" t="str">
            <v>A</v>
          </cell>
        </row>
      </sheetData>
      <sheetData sheetId="24268">
        <row r="9">
          <cell r="A9" t="str">
            <v>A</v>
          </cell>
        </row>
      </sheetData>
      <sheetData sheetId="24269">
        <row r="9">
          <cell r="A9" t="str">
            <v>A</v>
          </cell>
        </row>
      </sheetData>
      <sheetData sheetId="24270">
        <row r="9">
          <cell r="A9" t="str">
            <v>A</v>
          </cell>
        </row>
      </sheetData>
      <sheetData sheetId="24271">
        <row r="9">
          <cell r="A9" t="str">
            <v>A</v>
          </cell>
        </row>
      </sheetData>
      <sheetData sheetId="24272">
        <row r="9">
          <cell r="A9" t="str">
            <v>A</v>
          </cell>
        </row>
      </sheetData>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ow r="9">
          <cell r="A9" t="str">
            <v>A</v>
          </cell>
        </row>
      </sheetData>
      <sheetData sheetId="24279">
        <row r="9">
          <cell r="A9" t="str">
            <v>A</v>
          </cell>
        </row>
      </sheetData>
      <sheetData sheetId="24280">
        <row r="9">
          <cell r="A9" t="str">
            <v>A</v>
          </cell>
        </row>
      </sheetData>
      <sheetData sheetId="24281">
        <row r="9">
          <cell r="A9" t="str">
            <v>A</v>
          </cell>
        </row>
      </sheetData>
      <sheetData sheetId="24282">
        <row r="9">
          <cell r="A9" t="str">
            <v>A</v>
          </cell>
        </row>
      </sheetData>
      <sheetData sheetId="24283">
        <row r="9">
          <cell r="A9" t="str">
            <v>A</v>
          </cell>
        </row>
      </sheetData>
      <sheetData sheetId="24284">
        <row r="9">
          <cell r="A9" t="str">
            <v>A</v>
          </cell>
        </row>
      </sheetData>
      <sheetData sheetId="24285">
        <row r="9">
          <cell r="A9" t="str">
            <v>A</v>
          </cell>
        </row>
      </sheetData>
      <sheetData sheetId="24286">
        <row r="9">
          <cell r="A9" t="str">
            <v>A</v>
          </cell>
        </row>
      </sheetData>
      <sheetData sheetId="24287">
        <row r="9">
          <cell r="A9" t="str">
            <v>A</v>
          </cell>
        </row>
      </sheetData>
      <sheetData sheetId="24288">
        <row r="9">
          <cell r="A9" t="str">
            <v>A</v>
          </cell>
        </row>
      </sheetData>
      <sheetData sheetId="24289">
        <row r="9">
          <cell r="A9" t="str">
            <v>A</v>
          </cell>
        </row>
      </sheetData>
      <sheetData sheetId="24290">
        <row r="9">
          <cell r="A9" t="str">
            <v>A</v>
          </cell>
        </row>
      </sheetData>
      <sheetData sheetId="24291" refreshError="1"/>
      <sheetData sheetId="24292" refreshError="1"/>
      <sheetData sheetId="24293">
        <row r="9">
          <cell r="A9" t="str">
            <v>A</v>
          </cell>
        </row>
      </sheetData>
      <sheetData sheetId="24294" refreshError="1"/>
      <sheetData sheetId="24295" refreshError="1"/>
      <sheetData sheetId="24296" refreshError="1"/>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ow r="9">
          <cell r="A9" t="str">
            <v>A</v>
          </cell>
        </row>
      </sheetData>
      <sheetData sheetId="24314">
        <row r="9">
          <cell r="A9" t="str">
            <v>A</v>
          </cell>
        </row>
      </sheetData>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ow r="9">
          <cell r="A9" t="str">
            <v>A</v>
          </cell>
        </row>
      </sheetData>
      <sheetData sheetId="24323">
        <row r="9">
          <cell r="A9" t="str">
            <v>A</v>
          </cell>
        </row>
      </sheetData>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ow r="9">
          <cell r="A9" t="str">
            <v>A</v>
          </cell>
        </row>
      </sheetData>
      <sheetData sheetId="24330">
        <row r="9">
          <cell r="A9" t="str">
            <v>A</v>
          </cell>
        </row>
      </sheetData>
      <sheetData sheetId="24331">
        <row r="9">
          <cell r="A9" t="str">
            <v>A</v>
          </cell>
        </row>
      </sheetData>
      <sheetData sheetId="24332">
        <row r="9">
          <cell r="A9" t="str">
            <v>A</v>
          </cell>
        </row>
      </sheetData>
      <sheetData sheetId="24333" refreshError="1"/>
      <sheetData sheetId="24334" refreshError="1"/>
      <sheetData sheetId="24335">
        <row r="9">
          <cell r="A9" t="str">
            <v>A</v>
          </cell>
        </row>
      </sheetData>
      <sheetData sheetId="24336">
        <row r="9">
          <cell r="A9" t="str">
            <v>A</v>
          </cell>
        </row>
      </sheetData>
      <sheetData sheetId="24337">
        <row r="9">
          <cell r="A9" t="str">
            <v>A</v>
          </cell>
        </row>
      </sheetData>
      <sheetData sheetId="24338">
        <row r="9">
          <cell r="A9" t="str">
            <v>A</v>
          </cell>
        </row>
      </sheetData>
      <sheetData sheetId="24339">
        <row r="9">
          <cell r="A9" t="str">
            <v>A</v>
          </cell>
        </row>
      </sheetData>
      <sheetData sheetId="24340">
        <row r="9">
          <cell r="A9" t="str">
            <v>A</v>
          </cell>
        </row>
      </sheetData>
      <sheetData sheetId="24341">
        <row r="9">
          <cell r="A9" t="str">
            <v>A</v>
          </cell>
        </row>
      </sheetData>
      <sheetData sheetId="24342">
        <row r="9">
          <cell r="A9" t="str">
            <v>A</v>
          </cell>
        </row>
      </sheetData>
      <sheetData sheetId="24343">
        <row r="9">
          <cell r="A9" t="str">
            <v>A</v>
          </cell>
        </row>
      </sheetData>
      <sheetData sheetId="24344">
        <row r="9">
          <cell r="A9" t="str">
            <v>A</v>
          </cell>
        </row>
      </sheetData>
      <sheetData sheetId="24345">
        <row r="9">
          <cell r="A9" t="str">
            <v>A</v>
          </cell>
        </row>
      </sheetData>
      <sheetData sheetId="24346">
        <row r="9">
          <cell r="A9" t="str">
            <v>A</v>
          </cell>
        </row>
      </sheetData>
      <sheetData sheetId="24347">
        <row r="9">
          <cell r="A9" t="str">
            <v>A</v>
          </cell>
        </row>
      </sheetData>
      <sheetData sheetId="24348">
        <row r="9">
          <cell r="A9" t="str">
            <v>A</v>
          </cell>
        </row>
      </sheetData>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refreshError="1"/>
      <sheetData sheetId="24371" refreshError="1"/>
      <sheetData sheetId="24372" refreshError="1"/>
      <sheetData sheetId="24373" refreshError="1"/>
      <sheetData sheetId="24374" refreshError="1"/>
      <sheetData sheetId="24375">
        <row r="9">
          <cell r="A9" t="str">
            <v>A</v>
          </cell>
        </row>
      </sheetData>
      <sheetData sheetId="24376">
        <row r="9">
          <cell r="A9" t="str">
            <v>A</v>
          </cell>
        </row>
      </sheetData>
      <sheetData sheetId="24377">
        <row r="9">
          <cell r="A9" t="str">
            <v>A</v>
          </cell>
        </row>
      </sheetData>
      <sheetData sheetId="24378" refreshError="1"/>
      <sheetData sheetId="24379" refreshError="1"/>
      <sheetData sheetId="24380" refreshError="1"/>
      <sheetData sheetId="24381" refreshError="1"/>
      <sheetData sheetId="24382" refreshError="1"/>
      <sheetData sheetId="24383">
        <row r="9">
          <cell r="A9" t="str">
            <v>A</v>
          </cell>
        </row>
      </sheetData>
      <sheetData sheetId="24384">
        <row r="9">
          <cell r="A9" t="str">
            <v>A</v>
          </cell>
        </row>
      </sheetData>
      <sheetData sheetId="24385">
        <row r="9">
          <cell r="A9" t="str">
            <v>A</v>
          </cell>
        </row>
      </sheetData>
      <sheetData sheetId="24386" refreshError="1"/>
      <sheetData sheetId="24387" refreshError="1"/>
      <sheetData sheetId="24388">
        <row r="9">
          <cell r="A9" t="str">
            <v>A</v>
          </cell>
        </row>
      </sheetData>
      <sheetData sheetId="24389" refreshError="1"/>
      <sheetData sheetId="24390">
        <row r="9">
          <cell r="A9" t="str">
            <v>A</v>
          </cell>
        </row>
      </sheetData>
      <sheetData sheetId="24391">
        <row r="9">
          <cell r="A9" t="str">
            <v>A</v>
          </cell>
        </row>
      </sheetData>
      <sheetData sheetId="24392" refreshError="1"/>
      <sheetData sheetId="24393" refreshError="1"/>
      <sheetData sheetId="24394">
        <row r="9">
          <cell r="A9" t="str">
            <v>A</v>
          </cell>
        </row>
      </sheetData>
      <sheetData sheetId="24395">
        <row r="9">
          <cell r="A9" t="str">
            <v>A</v>
          </cell>
        </row>
      </sheetData>
      <sheetData sheetId="24396">
        <row r="9">
          <cell r="A9" t="str">
            <v>A</v>
          </cell>
        </row>
      </sheetData>
      <sheetData sheetId="24397">
        <row r="9">
          <cell r="A9" t="str">
            <v>A</v>
          </cell>
        </row>
      </sheetData>
      <sheetData sheetId="24398">
        <row r="9">
          <cell r="A9" t="str">
            <v>A</v>
          </cell>
        </row>
      </sheetData>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ow r="9">
          <cell r="A9" t="str">
            <v>A</v>
          </cell>
        </row>
      </sheetData>
      <sheetData sheetId="24405">
        <row r="9">
          <cell r="A9" t="str">
            <v>A</v>
          </cell>
        </row>
      </sheetData>
      <sheetData sheetId="24406">
        <row r="9">
          <cell r="A9" t="str">
            <v>A</v>
          </cell>
        </row>
      </sheetData>
      <sheetData sheetId="24407">
        <row r="9">
          <cell r="A9" t="str">
            <v>A</v>
          </cell>
        </row>
      </sheetData>
      <sheetData sheetId="24408" refreshError="1"/>
      <sheetData sheetId="24409" refreshError="1"/>
      <sheetData sheetId="24410" refreshError="1"/>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efreshError="1"/>
      <sheetData sheetId="24417" refreshError="1"/>
      <sheetData sheetId="24418">
        <row r="9">
          <cell r="A9" t="str">
            <v>A</v>
          </cell>
        </row>
      </sheetData>
      <sheetData sheetId="24419">
        <row r="9">
          <cell r="A9" t="str">
            <v>A</v>
          </cell>
        </row>
      </sheetData>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ow r="9">
          <cell r="A9" t="str">
            <v>A</v>
          </cell>
        </row>
      </sheetData>
      <sheetData sheetId="24430">
        <row r="9">
          <cell r="A9" t="str">
            <v>A</v>
          </cell>
        </row>
      </sheetData>
      <sheetData sheetId="24431">
        <row r="9">
          <cell r="A9" t="str">
            <v>A</v>
          </cell>
        </row>
      </sheetData>
      <sheetData sheetId="24432">
        <row r="9">
          <cell r="A9" t="str">
            <v>A</v>
          </cell>
        </row>
      </sheetData>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ow r="9">
          <cell r="A9" t="str">
            <v>A</v>
          </cell>
        </row>
      </sheetData>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ow r="9">
          <cell r="A9" t="str">
            <v>A</v>
          </cell>
        </row>
      </sheetData>
      <sheetData sheetId="24490">
        <row r="9">
          <cell r="A9" t="str">
            <v>A</v>
          </cell>
        </row>
      </sheetData>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ow r="9">
          <cell r="A9" t="str">
            <v>A</v>
          </cell>
        </row>
      </sheetData>
      <sheetData sheetId="24499">
        <row r="9">
          <cell r="A9" t="str">
            <v>A</v>
          </cell>
        </row>
      </sheetData>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ow r="9">
          <cell r="A9" t="str">
            <v>A</v>
          </cell>
        </row>
      </sheetData>
      <sheetData sheetId="24508">
        <row r="9">
          <cell r="A9" t="str">
            <v>A</v>
          </cell>
        </row>
      </sheetData>
      <sheetData sheetId="24509">
        <row r="9">
          <cell r="A9" t="str">
            <v>A</v>
          </cell>
        </row>
      </sheetData>
      <sheetData sheetId="24510" refreshError="1"/>
      <sheetData sheetId="24511" refreshError="1"/>
      <sheetData sheetId="24512">
        <row r="9">
          <cell r="A9" t="str">
            <v>A</v>
          </cell>
        </row>
      </sheetData>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efreshError="1"/>
      <sheetData sheetId="24520" refreshError="1"/>
      <sheetData sheetId="24521">
        <row r="9">
          <cell r="A9" t="str">
            <v>A</v>
          </cell>
        </row>
      </sheetData>
      <sheetData sheetId="24522">
        <row r="9">
          <cell r="A9" t="str">
            <v>A</v>
          </cell>
        </row>
      </sheetData>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ow r="9">
          <cell r="A9" t="str">
            <v>A</v>
          </cell>
        </row>
      </sheetData>
      <sheetData sheetId="24528">
        <row r="9">
          <cell r="A9" t="str">
            <v>A</v>
          </cell>
        </row>
      </sheetData>
      <sheetData sheetId="24529">
        <row r="9">
          <cell r="A9" t="str">
            <v>A</v>
          </cell>
        </row>
      </sheetData>
      <sheetData sheetId="24530" refreshError="1"/>
      <sheetData sheetId="24531" refreshError="1"/>
      <sheetData sheetId="24532" refreshError="1"/>
      <sheetData sheetId="24533" refreshError="1"/>
      <sheetData sheetId="24534">
        <row r="9">
          <cell r="A9" t="str">
            <v>A</v>
          </cell>
        </row>
      </sheetData>
      <sheetData sheetId="24535">
        <row r="9">
          <cell r="A9" t="str">
            <v>A</v>
          </cell>
        </row>
      </sheetData>
      <sheetData sheetId="24536">
        <row r="9">
          <cell r="A9" t="str">
            <v>A</v>
          </cell>
        </row>
      </sheetData>
      <sheetData sheetId="24537">
        <row r="9">
          <cell r="A9" t="str">
            <v>A</v>
          </cell>
        </row>
      </sheetData>
      <sheetData sheetId="24538">
        <row r="9">
          <cell r="A9" t="str">
            <v>A</v>
          </cell>
        </row>
      </sheetData>
      <sheetData sheetId="24539">
        <row r="9">
          <cell r="A9" t="str">
            <v>A</v>
          </cell>
        </row>
      </sheetData>
      <sheetData sheetId="24540">
        <row r="9">
          <cell r="A9" t="str">
            <v>A</v>
          </cell>
        </row>
      </sheetData>
      <sheetData sheetId="24541">
        <row r="9">
          <cell r="A9" t="str">
            <v>A</v>
          </cell>
        </row>
      </sheetData>
      <sheetData sheetId="24542">
        <row r="9">
          <cell r="A9" t="str">
            <v>A</v>
          </cell>
        </row>
      </sheetData>
      <sheetData sheetId="24543">
        <row r="9">
          <cell r="A9" t="str">
            <v>A</v>
          </cell>
        </row>
      </sheetData>
      <sheetData sheetId="24544">
        <row r="9">
          <cell r="A9" t="str">
            <v>A</v>
          </cell>
        </row>
      </sheetData>
      <sheetData sheetId="24545">
        <row r="9">
          <cell r="A9" t="str">
            <v>A</v>
          </cell>
        </row>
      </sheetData>
      <sheetData sheetId="24546">
        <row r="9">
          <cell r="A9" t="str">
            <v>A</v>
          </cell>
        </row>
      </sheetData>
      <sheetData sheetId="24547">
        <row r="9">
          <cell r="A9" t="str">
            <v>A</v>
          </cell>
        </row>
      </sheetData>
      <sheetData sheetId="24548">
        <row r="9">
          <cell r="A9" t="str">
            <v>A</v>
          </cell>
        </row>
      </sheetData>
      <sheetData sheetId="24549">
        <row r="9">
          <cell r="A9" t="str">
            <v>A</v>
          </cell>
        </row>
      </sheetData>
      <sheetData sheetId="24550" refreshError="1"/>
      <sheetData sheetId="24551">
        <row r="9">
          <cell r="A9" t="str">
            <v>A</v>
          </cell>
        </row>
      </sheetData>
      <sheetData sheetId="24552">
        <row r="9">
          <cell r="A9" t="str">
            <v>A</v>
          </cell>
        </row>
      </sheetData>
      <sheetData sheetId="24553">
        <row r="9">
          <cell r="A9" t="str">
            <v>A</v>
          </cell>
        </row>
      </sheetData>
      <sheetData sheetId="24554">
        <row r="9">
          <cell r="A9" t="str">
            <v>A</v>
          </cell>
        </row>
      </sheetData>
      <sheetData sheetId="24555">
        <row r="9">
          <cell r="A9" t="str">
            <v>A</v>
          </cell>
        </row>
      </sheetData>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row r="9">
          <cell r="A9" t="str">
            <v>A</v>
          </cell>
        </row>
      </sheetData>
      <sheetData sheetId="24565">
        <row r="9">
          <cell r="A9" t="str">
            <v>A</v>
          </cell>
        </row>
      </sheetData>
      <sheetData sheetId="24566">
        <row r="9">
          <cell r="A9" t="str">
            <v>A</v>
          </cell>
        </row>
      </sheetData>
      <sheetData sheetId="24567">
        <row r="9">
          <cell r="A9" t="str">
            <v>A</v>
          </cell>
        </row>
      </sheetData>
      <sheetData sheetId="24568">
        <row r="9">
          <cell r="A9" t="str">
            <v>A</v>
          </cell>
        </row>
      </sheetData>
      <sheetData sheetId="24569">
        <row r="9">
          <cell r="A9" t="str">
            <v>A</v>
          </cell>
        </row>
      </sheetData>
      <sheetData sheetId="24570">
        <row r="9">
          <cell r="A9" t="str">
            <v>A</v>
          </cell>
        </row>
      </sheetData>
      <sheetData sheetId="24571">
        <row r="9">
          <cell r="A9" t="str">
            <v>A</v>
          </cell>
        </row>
      </sheetData>
      <sheetData sheetId="24572">
        <row r="9">
          <cell r="A9" t="str">
            <v>A</v>
          </cell>
        </row>
      </sheetData>
      <sheetData sheetId="24573">
        <row r="9">
          <cell r="A9" t="str">
            <v>A</v>
          </cell>
        </row>
      </sheetData>
      <sheetData sheetId="24574">
        <row r="9">
          <cell r="A9" t="str">
            <v>A</v>
          </cell>
        </row>
      </sheetData>
      <sheetData sheetId="24575">
        <row r="9">
          <cell r="A9" t="str">
            <v>A</v>
          </cell>
        </row>
      </sheetData>
      <sheetData sheetId="24576">
        <row r="9">
          <cell r="A9" t="str">
            <v>A</v>
          </cell>
        </row>
      </sheetData>
      <sheetData sheetId="24577">
        <row r="9">
          <cell r="A9" t="str">
            <v>A</v>
          </cell>
        </row>
      </sheetData>
      <sheetData sheetId="24578">
        <row r="9">
          <cell r="A9" t="str">
            <v>A</v>
          </cell>
        </row>
      </sheetData>
      <sheetData sheetId="24579">
        <row r="9">
          <cell r="A9" t="str">
            <v>A</v>
          </cell>
        </row>
      </sheetData>
      <sheetData sheetId="24580">
        <row r="9">
          <cell r="A9" t="str">
            <v>A</v>
          </cell>
        </row>
      </sheetData>
      <sheetData sheetId="24581">
        <row r="9">
          <cell r="A9" t="str">
            <v>A</v>
          </cell>
        </row>
      </sheetData>
      <sheetData sheetId="24582">
        <row r="9">
          <cell r="A9" t="str">
            <v>A</v>
          </cell>
        </row>
      </sheetData>
      <sheetData sheetId="24583">
        <row r="9">
          <cell r="A9" t="str">
            <v>A</v>
          </cell>
        </row>
      </sheetData>
      <sheetData sheetId="24584">
        <row r="9">
          <cell r="A9" t="str">
            <v>A</v>
          </cell>
        </row>
      </sheetData>
      <sheetData sheetId="24585">
        <row r="9">
          <cell r="A9" t="str">
            <v>A</v>
          </cell>
        </row>
      </sheetData>
      <sheetData sheetId="24586">
        <row r="9">
          <cell r="A9" t="str">
            <v>A</v>
          </cell>
        </row>
      </sheetData>
      <sheetData sheetId="24587">
        <row r="9">
          <cell r="A9" t="str">
            <v>A</v>
          </cell>
        </row>
      </sheetData>
      <sheetData sheetId="24588">
        <row r="9">
          <cell r="A9" t="str">
            <v>A</v>
          </cell>
        </row>
      </sheetData>
      <sheetData sheetId="24589">
        <row r="9">
          <cell r="A9" t="str">
            <v>A</v>
          </cell>
        </row>
      </sheetData>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ow r="9">
          <cell r="A9" t="str">
            <v>A</v>
          </cell>
        </row>
      </sheetData>
      <sheetData sheetId="24611">
        <row r="9">
          <cell r="A9" t="str">
            <v>A</v>
          </cell>
        </row>
      </sheetData>
      <sheetData sheetId="24612">
        <row r="9">
          <cell r="A9" t="str">
            <v>A</v>
          </cell>
        </row>
      </sheetData>
      <sheetData sheetId="24613">
        <row r="9">
          <cell r="A9" t="str">
            <v>A</v>
          </cell>
        </row>
      </sheetData>
      <sheetData sheetId="24614">
        <row r="9">
          <cell r="A9" t="str">
            <v>A</v>
          </cell>
        </row>
      </sheetData>
      <sheetData sheetId="24615">
        <row r="9">
          <cell r="A9" t="str">
            <v>A</v>
          </cell>
        </row>
      </sheetData>
      <sheetData sheetId="24616">
        <row r="9">
          <cell r="A9" t="str">
            <v>A</v>
          </cell>
        </row>
      </sheetData>
      <sheetData sheetId="24617">
        <row r="9">
          <cell r="A9" t="str">
            <v>A</v>
          </cell>
        </row>
      </sheetData>
      <sheetData sheetId="24618">
        <row r="9">
          <cell r="A9" t="str">
            <v>A</v>
          </cell>
        </row>
      </sheetData>
      <sheetData sheetId="24619">
        <row r="9">
          <cell r="A9" t="str">
            <v>A</v>
          </cell>
        </row>
      </sheetData>
      <sheetData sheetId="24620">
        <row r="9">
          <cell r="A9" t="str">
            <v>A</v>
          </cell>
        </row>
      </sheetData>
      <sheetData sheetId="24621">
        <row r="9">
          <cell r="A9" t="str">
            <v>A</v>
          </cell>
        </row>
      </sheetData>
      <sheetData sheetId="24622" refreshError="1"/>
      <sheetData sheetId="24623" refreshError="1"/>
      <sheetData sheetId="24624">
        <row r="9">
          <cell r="A9" t="str">
            <v>A</v>
          </cell>
        </row>
      </sheetData>
      <sheetData sheetId="24625">
        <row r="9">
          <cell r="A9" t="str">
            <v>A</v>
          </cell>
        </row>
      </sheetData>
      <sheetData sheetId="24626">
        <row r="9">
          <cell r="A9" t="str">
            <v>A</v>
          </cell>
        </row>
      </sheetData>
      <sheetData sheetId="24627">
        <row r="9">
          <cell r="A9" t="str">
            <v>A</v>
          </cell>
        </row>
      </sheetData>
      <sheetData sheetId="24628" refreshError="1"/>
      <sheetData sheetId="24629" refreshError="1"/>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efreshError="1"/>
      <sheetData sheetId="24680" refreshError="1"/>
      <sheetData sheetId="24681" refreshError="1"/>
      <sheetData sheetId="24682" refreshError="1"/>
      <sheetData sheetId="24683" refreshError="1"/>
      <sheetData sheetId="24684" refreshError="1"/>
      <sheetData sheetId="24685" refreshError="1"/>
      <sheetData sheetId="24686" refreshError="1"/>
      <sheetData sheetId="24687" refreshError="1"/>
      <sheetData sheetId="24688" refreshError="1"/>
      <sheetData sheetId="24689" refreshError="1"/>
      <sheetData sheetId="24690" refreshError="1"/>
      <sheetData sheetId="24691" refreshError="1"/>
      <sheetData sheetId="24692" refreshError="1"/>
      <sheetData sheetId="24693" refreshError="1"/>
      <sheetData sheetId="24694" refreshError="1"/>
      <sheetData sheetId="24695" refreshError="1"/>
      <sheetData sheetId="24696" refreshError="1"/>
      <sheetData sheetId="24697" refreshError="1"/>
      <sheetData sheetId="24698" refreshError="1"/>
      <sheetData sheetId="24699" refreshError="1"/>
      <sheetData sheetId="24700">
        <row r="9">
          <cell r="A9" t="str">
            <v>A</v>
          </cell>
        </row>
      </sheetData>
      <sheetData sheetId="24701">
        <row r="9">
          <cell r="A9" t="str">
            <v>A</v>
          </cell>
        </row>
      </sheetData>
      <sheetData sheetId="24702">
        <row r="9">
          <cell r="A9" t="str">
            <v>A</v>
          </cell>
        </row>
      </sheetData>
      <sheetData sheetId="24703">
        <row r="9">
          <cell r="A9" t="str">
            <v>A</v>
          </cell>
        </row>
      </sheetData>
      <sheetData sheetId="24704">
        <row r="9">
          <cell r="A9" t="str">
            <v>A</v>
          </cell>
        </row>
      </sheetData>
      <sheetData sheetId="24705">
        <row r="9">
          <cell r="A9" t="str">
            <v>A</v>
          </cell>
        </row>
      </sheetData>
      <sheetData sheetId="24706">
        <row r="9">
          <cell r="A9" t="str">
            <v>A</v>
          </cell>
        </row>
      </sheetData>
      <sheetData sheetId="24707">
        <row r="9">
          <cell r="A9" t="str">
            <v>A</v>
          </cell>
        </row>
      </sheetData>
      <sheetData sheetId="24708">
        <row r="9">
          <cell r="A9" t="str">
            <v>A</v>
          </cell>
        </row>
      </sheetData>
      <sheetData sheetId="24709">
        <row r="9">
          <cell r="A9" t="str">
            <v>A</v>
          </cell>
        </row>
      </sheetData>
      <sheetData sheetId="24710">
        <row r="9">
          <cell r="A9" t="str">
            <v>A</v>
          </cell>
        </row>
      </sheetData>
      <sheetData sheetId="24711" refreshError="1"/>
      <sheetData sheetId="24712" refreshError="1"/>
      <sheetData sheetId="24713" refreshError="1"/>
      <sheetData sheetId="24714" refreshError="1"/>
      <sheetData sheetId="24715">
        <row r="9">
          <cell r="A9" t="str">
            <v>A</v>
          </cell>
        </row>
      </sheetData>
      <sheetData sheetId="24716">
        <row r="9">
          <cell r="A9" t="str">
            <v>A</v>
          </cell>
        </row>
      </sheetData>
      <sheetData sheetId="24717" refreshError="1"/>
      <sheetData sheetId="24718" refreshError="1"/>
      <sheetData sheetId="24719" refreshError="1"/>
      <sheetData sheetId="24720" refreshError="1"/>
      <sheetData sheetId="24721" refreshError="1"/>
      <sheetData sheetId="24722" refreshError="1"/>
      <sheetData sheetId="24723" refreshError="1"/>
      <sheetData sheetId="24724" refreshError="1"/>
      <sheetData sheetId="24725">
        <row r="9">
          <cell r="A9" t="str">
            <v>A</v>
          </cell>
        </row>
      </sheetData>
      <sheetData sheetId="24726">
        <row r="9">
          <cell r="A9" t="str">
            <v>A</v>
          </cell>
        </row>
      </sheetData>
      <sheetData sheetId="24727">
        <row r="9">
          <cell r="A9" t="str">
            <v>A</v>
          </cell>
        </row>
      </sheetData>
      <sheetData sheetId="24728" refreshError="1"/>
      <sheetData sheetId="24729">
        <row r="9">
          <cell r="A9" t="str">
            <v>A</v>
          </cell>
        </row>
      </sheetData>
      <sheetData sheetId="24730">
        <row r="9">
          <cell r="A9" t="str">
            <v>A</v>
          </cell>
        </row>
      </sheetData>
      <sheetData sheetId="24731">
        <row r="9">
          <cell r="A9" t="str">
            <v>A</v>
          </cell>
        </row>
      </sheetData>
      <sheetData sheetId="24732">
        <row r="9">
          <cell r="A9" t="str">
            <v>A</v>
          </cell>
        </row>
      </sheetData>
      <sheetData sheetId="24733">
        <row r="9">
          <cell r="A9" t="str">
            <v>A</v>
          </cell>
        </row>
      </sheetData>
      <sheetData sheetId="24734">
        <row r="9">
          <cell r="A9" t="str">
            <v>A</v>
          </cell>
        </row>
      </sheetData>
      <sheetData sheetId="24735">
        <row r="9">
          <cell r="A9" t="str">
            <v>A</v>
          </cell>
        </row>
      </sheetData>
      <sheetData sheetId="24736" refreshError="1"/>
      <sheetData sheetId="24737" refreshError="1"/>
      <sheetData sheetId="24738">
        <row r="9">
          <cell r="A9" t="str">
            <v>A</v>
          </cell>
        </row>
      </sheetData>
      <sheetData sheetId="24739">
        <row r="9">
          <cell r="A9" t="str">
            <v>A</v>
          </cell>
        </row>
      </sheetData>
      <sheetData sheetId="24740">
        <row r="9">
          <cell r="A9" t="str">
            <v>A</v>
          </cell>
        </row>
      </sheetData>
      <sheetData sheetId="24741">
        <row r="9">
          <cell r="A9" t="str">
            <v>A</v>
          </cell>
        </row>
      </sheetData>
      <sheetData sheetId="24742">
        <row r="9">
          <cell r="A9" t="str">
            <v>A</v>
          </cell>
        </row>
      </sheetData>
      <sheetData sheetId="24743">
        <row r="9">
          <cell r="A9" t="str">
            <v>A</v>
          </cell>
        </row>
      </sheetData>
      <sheetData sheetId="24744">
        <row r="9">
          <cell r="A9" t="str">
            <v>A</v>
          </cell>
        </row>
      </sheetData>
      <sheetData sheetId="24745">
        <row r="9">
          <cell r="A9" t="str">
            <v>A</v>
          </cell>
        </row>
      </sheetData>
      <sheetData sheetId="24746">
        <row r="9">
          <cell r="A9" t="str">
            <v>A</v>
          </cell>
        </row>
      </sheetData>
      <sheetData sheetId="24747">
        <row r="9">
          <cell r="A9" t="str">
            <v>A</v>
          </cell>
        </row>
      </sheetData>
      <sheetData sheetId="24748">
        <row r="9">
          <cell r="A9" t="str">
            <v>A</v>
          </cell>
        </row>
      </sheetData>
      <sheetData sheetId="24749">
        <row r="9">
          <cell r="A9" t="str">
            <v>A</v>
          </cell>
        </row>
      </sheetData>
      <sheetData sheetId="24750">
        <row r="9">
          <cell r="A9" t="str">
            <v>A</v>
          </cell>
        </row>
      </sheetData>
      <sheetData sheetId="24751">
        <row r="9">
          <cell r="A9" t="str">
            <v>A</v>
          </cell>
        </row>
      </sheetData>
      <sheetData sheetId="24752" refreshError="1"/>
      <sheetData sheetId="24753" refreshError="1"/>
      <sheetData sheetId="24754" refreshError="1"/>
      <sheetData sheetId="24755" refreshError="1"/>
      <sheetData sheetId="24756" refreshError="1"/>
      <sheetData sheetId="24757" refreshError="1"/>
      <sheetData sheetId="24758" refreshError="1"/>
      <sheetData sheetId="24759" refreshError="1"/>
      <sheetData sheetId="24760" refreshError="1"/>
      <sheetData sheetId="24761" refreshError="1"/>
      <sheetData sheetId="24762" refreshError="1"/>
      <sheetData sheetId="24763" refreshError="1"/>
      <sheetData sheetId="24764" refreshError="1"/>
      <sheetData sheetId="24765" refreshError="1"/>
      <sheetData sheetId="24766" refreshError="1"/>
      <sheetData sheetId="24767" refreshError="1"/>
      <sheetData sheetId="24768">
        <row r="9">
          <cell r="A9" t="str">
            <v>A</v>
          </cell>
        </row>
      </sheetData>
      <sheetData sheetId="24769">
        <row r="9">
          <cell r="A9" t="str">
            <v>A</v>
          </cell>
        </row>
      </sheetData>
      <sheetData sheetId="24770">
        <row r="9">
          <cell r="A9" t="str">
            <v>A</v>
          </cell>
        </row>
      </sheetData>
      <sheetData sheetId="24771">
        <row r="9">
          <cell r="A9" t="str">
            <v>A</v>
          </cell>
        </row>
      </sheetData>
      <sheetData sheetId="24772">
        <row r="9">
          <cell r="A9" t="str">
            <v>A</v>
          </cell>
        </row>
      </sheetData>
      <sheetData sheetId="24773">
        <row r="9">
          <cell r="A9" t="str">
            <v>A</v>
          </cell>
        </row>
      </sheetData>
      <sheetData sheetId="24774">
        <row r="9">
          <cell r="A9" t="str">
            <v>A</v>
          </cell>
        </row>
      </sheetData>
      <sheetData sheetId="24775">
        <row r="9">
          <cell r="A9" t="str">
            <v>A</v>
          </cell>
        </row>
      </sheetData>
      <sheetData sheetId="24776">
        <row r="9">
          <cell r="A9" t="str">
            <v>A</v>
          </cell>
        </row>
      </sheetData>
      <sheetData sheetId="24777">
        <row r="9">
          <cell r="A9" t="str">
            <v>A</v>
          </cell>
        </row>
      </sheetData>
      <sheetData sheetId="24778">
        <row r="9">
          <cell r="A9" t="str">
            <v>A</v>
          </cell>
        </row>
      </sheetData>
      <sheetData sheetId="24779">
        <row r="9">
          <cell r="A9" t="str">
            <v>A</v>
          </cell>
        </row>
      </sheetData>
      <sheetData sheetId="24780">
        <row r="9">
          <cell r="A9" t="str">
            <v>A</v>
          </cell>
        </row>
      </sheetData>
      <sheetData sheetId="24781">
        <row r="9">
          <cell r="A9" t="str">
            <v>A</v>
          </cell>
        </row>
      </sheetData>
      <sheetData sheetId="24782">
        <row r="9">
          <cell r="A9" t="str">
            <v>A</v>
          </cell>
        </row>
      </sheetData>
      <sheetData sheetId="24783">
        <row r="9">
          <cell r="A9" t="str">
            <v>A</v>
          </cell>
        </row>
      </sheetData>
      <sheetData sheetId="24784">
        <row r="9">
          <cell r="A9" t="str">
            <v>A</v>
          </cell>
        </row>
      </sheetData>
      <sheetData sheetId="24785">
        <row r="9">
          <cell r="A9" t="str">
            <v>A</v>
          </cell>
        </row>
      </sheetData>
      <sheetData sheetId="24786">
        <row r="9">
          <cell r="A9" t="str">
            <v>A</v>
          </cell>
        </row>
      </sheetData>
      <sheetData sheetId="24787">
        <row r="9">
          <cell r="A9" t="str">
            <v>A</v>
          </cell>
        </row>
      </sheetData>
      <sheetData sheetId="24788">
        <row r="9">
          <cell r="A9" t="str">
            <v>A</v>
          </cell>
        </row>
      </sheetData>
      <sheetData sheetId="24789">
        <row r="9">
          <cell r="A9" t="str">
            <v>A</v>
          </cell>
        </row>
      </sheetData>
      <sheetData sheetId="24790">
        <row r="9">
          <cell r="A9" t="str">
            <v>A</v>
          </cell>
        </row>
      </sheetData>
      <sheetData sheetId="24791">
        <row r="9">
          <cell r="A9" t="str">
            <v>A</v>
          </cell>
        </row>
      </sheetData>
      <sheetData sheetId="24792">
        <row r="9">
          <cell r="A9" t="str">
            <v>A</v>
          </cell>
        </row>
      </sheetData>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ow r="9">
          <cell r="A9" t="str">
            <v>A</v>
          </cell>
        </row>
      </sheetData>
      <sheetData sheetId="24821">
        <row r="9">
          <cell r="A9" t="str">
            <v>A</v>
          </cell>
        </row>
      </sheetData>
      <sheetData sheetId="24822">
        <row r="9">
          <cell r="A9" t="str">
            <v>A</v>
          </cell>
        </row>
      </sheetData>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ow r="9">
          <cell r="A9" t="str">
            <v>A</v>
          </cell>
        </row>
      </sheetData>
      <sheetData sheetId="24831">
        <row r="9">
          <cell r="A9" t="str">
            <v>A</v>
          </cell>
        </row>
      </sheetData>
      <sheetData sheetId="24832">
        <row r="9">
          <cell r="A9" t="str">
            <v>A</v>
          </cell>
        </row>
      </sheetData>
      <sheetData sheetId="24833">
        <row r="9">
          <cell r="A9" t="str">
            <v>A</v>
          </cell>
        </row>
      </sheetData>
      <sheetData sheetId="24834">
        <row r="9">
          <cell r="A9" t="str">
            <v>A</v>
          </cell>
        </row>
      </sheetData>
      <sheetData sheetId="24835">
        <row r="9">
          <cell r="A9" t="str">
            <v>A</v>
          </cell>
        </row>
      </sheetData>
      <sheetData sheetId="24836">
        <row r="9">
          <cell r="A9" t="str">
            <v>A</v>
          </cell>
        </row>
      </sheetData>
      <sheetData sheetId="24837">
        <row r="9">
          <cell r="A9" t="str">
            <v>A</v>
          </cell>
        </row>
      </sheetData>
      <sheetData sheetId="24838">
        <row r="9">
          <cell r="A9" t="str">
            <v>A</v>
          </cell>
        </row>
      </sheetData>
      <sheetData sheetId="24839">
        <row r="9">
          <cell r="A9" t="str">
            <v>A</v>
          </cell>
        </row>
      </sheetData>
      <sheetData sheetId="24840">
        <row r="9">
          <cell r="A9" t="str">
            <v>A</v>
          </cell>
        </row>
      </sheetData>
      <sheetData sheetId="24841">
        <row r="9">
          <cell r="A9" t="str">
            <v>A</v>
          </cell>
        </row>
      </sheetData>
      <sheetData sheetId="24842">
        <row r="9">
          <cell r="A9" t="str">
            <v>A</v>
          </cell>
        </row>
      </sheetData>
      <sheetData sheetId="24843">
        <row r="9">
          <cell r="A9" t="str">
            <v>A</v>
          </cell>
        </row>
      </sheetData>
      <sheetData sheetId="24844">
        <row r="9">
          <cell r="A9" t="str">
            <v>A</v>
          </cell>
        </row>
      </sheetData>
      <sheetData sheetId="24845">
        <row r="9">
          <cell r="A9" t="str">
            <v>A</v>
          </cell>
        </row>
      </sheetData>
      <sheetData sheetId="24846">
        <row r="9">
          <cell r="A9" t="str">
            <v>A</v>
          </cell>
        </row>
      </sheetData>
      <sheetData sheetId="24847">
        <row r="9">
          <cell r="A9" t="str">
            <v>A</v>
          </cell>
        </row>
      </sheetData>
      <sheetData sheetId="24848">
        <row r="9">
          <cell r="A9" t="str">
            <v>A</v>
          </cell>
        </row>
      </sheetData>
      <sheetData sheetId="24849">
        <row r="9">
          <cell r="A9" t="str">
            <v>A</v>
          </cell>
        </row>
      </sheetData>
      <sheetData sheetId="24850">
        <row r="9">
          <cell r="A9" t="str">
            <v>A</v>
          </cell>
        </row>
      </sheetData>
      <sheetData sheetId="24851">
        <row r="9">
          <cell r="A9" t="str">
            <v>A</v>
          </cell>
        </row>
      </sheetData>
      <sheetData sheetId="24852">
        <row r="9">
          <cell r="A9" t="str">
            <v>A</v>
          </cell>
        </row>
      </sheetData>
      <sheetData sheetId="24853">
        <row r="9">
          <cell r="A9" t="str">
            <v>A</v>
          </cell>
        </row>
      </sheetData>
      <sheetData sheetId="24854">
        <row r="9">
          <cell r="A9" t="str">
            <v>A</v>
          </cell>
        </row>
      </sheetData>
      <sheetData sheetId="24855">
        <row r="9">
          <cell r="A9" t="str">
            <v>A</v>
          </cell>
        </row>
      </sheetData>
      <sheetData sheetId="24856">
        <row r="9">
          <cell r="A9" t="str">
            <v>A</v>
          </cell>
        </row>
      </sheetData>
      <sheetData sheetId="24857">
        <row r="9">
          <cell r="A9" t="str">
            <v>A</v>
          </cell>
        </row>
      </sheetData>
      <sheetData sheetId="24858">
        <row r="9">
          <cell r="A9" t="str">
            <v>A</v>
          </cell>
        </row>
      </sheetData>
      <sheetData sheetId="24859">
        <row r="9">
          <cell r="A9" t="str">
            <v>A</v>
          </cell>
        </row>
      </sheetData>
      <sheetData sheetId="24860">
        <row r="9">
          <cell r="A9" t="str">
            <v>A</v>
          </cell>
        </row>
      </sheetData>
      <sheetData sheetId="24861">
        <row r="9">
          <cell r="A9" t="str">
            <v>A</v>
          </cell>
        </row>
      </sheetData>
      <sheetData sheetId="24862">
        <row r="9">
          <cell r="A9" t="str">
            <v>A</v>
          </cell>
        </row>
      </sheetData>
      <sheetData sheetId="24863">
        <row r="9">
          <cell r="A9" t="str">
            <v>A</v>
          </cell>
        </row>
      </sheetData>
      <sheetData sheetId="24864">
        <row r="9">
          <cell r="A9" t="str">
            <v>A</v>
          </cell>
        </row>
      </sheetData>
      <sheetData sheetId="24865">
        <row r="9">
          <cell r="A9" t="str">
            <v>A</v>
          </cell>
        </row>
      </sheetData>
      <sheetData sheetId="24866">
        <row r="9">
          <cell r="A9" t="str">
            <v>A</v>
          </cell>
        </row>
      </sheetData>
      <sheetData sheetId="24867">
        <row r="9">
          <cell r="A9" t="str">
            <v>A</v>
          </cell>
        </row>
      </sheetData>
      <sheetData sheetId="24868">
        <row r="9">
          <cell r="A9" t="str">
            <v>A</v>
          </cell>
        </row>
      </sheetData>
      <sheetData sheetId="24869">
        <row r="9">
          <cell r="A9" t="str">
            <v>A</v>
          </cell>
        </row>
      </sheetData>
      <sheetData sheetId="24870">
        <row r="9">
          <cell r="A9" t="str">
            <v>A</v>
          </cell>
        </row>
      </sheetData>
      <sheetData sheetId="24871">
        <row r="9">
          <cell r="A9" t="str">
            <v>A</v>
          </cell>
        </row>
      </sheetData>
      <sheetData sheetId="24872">
        <row r="9">
          <cell r="A9" t="str">
            <v>A</v>
          </cell>
        </row>
      </sheetData>
      <sheetData sheetId="24873">
        <row r="9">
          <cell r="A9" t="str">
            <v>A</v>
          </cell>
        </row>
      </sheetData>
      <sheetData sheetId="24874">
        <row r="9">
          <cell r="A9" t="str">
            <v>A</v>
          </cell>
        </row>
      </sheetData>
      <sheetData sheetId="24875">
        <row r="9">
          <cell r="A9" t="str">
            <v>A</v>
          </cell>
        </row>
      </sheetData>
      <sheetData sheetId="24876">
        <row r="9">
          <cell r="A9" t="str">
            <v>A</v>
          </cell>
        </row>
      </sheetData>
      <sheetData sheetId="24877">
        <row r="9">
          <cell r="A9" t="str">
            <v>A</v>
          </cell>
        </row>
      </sheetData>
      <sheetData sheetId="24878">
        <row r="9">
          <cell r="A9" t="str">
            <v>A</v>
          </cell>
        </row>
      </sheetData>
      <sheetData sheetId="24879">
        <row r="9">
          <cell r="A9" t="str">
            <v>A</v>
          </cell>
        </row>
      </sheetData>
      <sheetData sheetId="24880">
        <row r="9">
          <cell r="A9" t="str">
            <v>A</v>
          </cell>
        </row>
      </sheetData>
      <sheetData sheetId="24881">
        <row r="9">
          <cell r="A9" t="str">
            <v>A</v>
          </cell>
        </row>
      </sheetData>
      <sheetData sheetId="24882">
        <row r="9">
          <cell r="A9" t="str">
            <v>A</v>
          </cell>
        </row>
      </sheetData>
      <sheetData sheetId="24883">
        <row r="9">
          <cell r="A9" t="str">
            <v>A</v>
          </cell>
        </row>
      </sheetData>
      <sheetData sheetId="24884">
        <row r="9">
          <cell r="A9" t="str">
            <v>A</v>
          </cell>
        </row>
      </sheetData>
      <sheetData sheetId="24885">
        <row r="9">
          <cell r="A9" t="str">
            <v>A</v>
          </cell>
        </row>
      </sheetData>
      <sheetData sheetId="24886">
        <row r="9">
          <cell r="A9" t="str">
            <v>A</v>
          </cell>
        </row>
      </sheetData>
      <sheetData sheetId="24887">
        <row r="9">
          <cell r="A9" t="str">
            <v>A</v>
          </cell>
        </row>
      </sheetData>
      <sheetData sheetId="24888">
        <row r="9">
          <cell r="A9" t="str">
            <v>A</v>
          </cell>
        </row>
      </sheetData>
      <sheetData sheetId="24889">
        <row r="9">
          <cell r="A9" t="str">
            <v>A</v>
          </cell>
        </row>
      </sheetData>
      <sheetData sheetId="24890">
        <row r="9">
          <cell r="A9" t="str">
            <v>A</v>
          </cell>
        </row>
      </sheetData>
      <sheetData sheetId="24891">
        <row r="9">
          <cell r="A9" t="str">
            <v>A</v>
          </cell>
        </row>
      </sheetData>
      <sheetData sheetId="24892">
        <row r="9">
          <cell r="A9" t="str">
            <v>A</v>
          </cell>
        </row>
      </sheetData>
      <sheetData sheetId="24893">
        <row r="9">
          <cell r="A9" t="str">
            <v>A</v>
          </cell>
        </row>
      </sheetData>
      <sheetData sheetId="24894">
        <row r="9">
          <cell r="A9" t="str">
            <v>A</v>
          </cell>
        </row>
      </sheetData>
      <sheetData sheetId="24895" refreshError="1"/>
      <sheetData sheetId="24896" refreshError="1"/>
      <sheetData sheetId="24897" refreshError="1"/>
      <sheetData sheetId="24898" refreshError="1"/>
      <sheetData sheetId="24899" refreshError="1"/>
      <sheetData sheetId="24900" refreshError="1"/>
      <sheetData sheetId="24901" refreshError="1"/>
      <sheetData sheetId="24902" refreshError="1"/>
      <sheetData sheetId="24903" refreshError="1"/>
      <sheetData sheetId="24904"/>
      <sheetData sheetId="24905" refreshError="1"/>
      <sheetData sheetId="24906" refreshError="1"/>
      <sheetData sheetId="24907" refreshError="1"/>
      <sheetData sheetId="24908"/>
      <sheetData sheetId="24909"/>
      <sheetData sheetId="24910" refreshError="1"/>
      <sheetData sheetId="24911" refreshError="1"/>
      <sheetData sheetId="24912" refreshError="1"/>
      <sheetData sheetId="24913" refreshError="1"/>
      <sheetData sheetId="24914"/>
      <sheetData sheetId="24915" refreshError="1"/>
      <sheetData sheetId="24916" refreshError="1"/>
      <sheetData sheetId="24917" refreshError="1"/>
      <sheetData sheetId="24918"/>
      <sheetData sheetId="24919" refreshError="1"/>
      <sheetData sheetId="24920"/>
      <sheetData sheetId="2492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ow r="9">
          <cell r="A9" t="str">
            <v>A</v>
          </cell>
        </row>
      </sheetData>
      <sheetData sheetId="24932"/>
      <sheetData sheetId="24933"/>
      <sheetData sheetId="24934"/>
      <sheetData sheetId="24935"/>
      <sheetData sheetId="24936"/>
      <sheetData sheetId="24937"/>
      <sheetData sheetId="24938"/>
      <sheetData sheetId="24939"/>
      <sheetData sheetId="24940"/>
      <sheetData sheetId="2494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ow r="9">
          <cell r="A9" t="str">
            <v>A</v>
          </cell>
        </row>
      </sheetData>
      <sheetData sheetId="24964">
        <row r="9">
          <cell r="A9" t="str">
            <v>A</v>
          </cell>
        </row>
      </sheetData>
      <sheetData sheetId="24965">
        <row r="9">
          <cell r="A9" t="str">
            <v>A</v>
          </cell>
        </row>
      </sheetData>
      <sheetData sheetId="24966">
        <row r="9">
          <cell r="A9" t="str">
            <v>A</v>
          </cell>
        </row>
      </sheetData>
      <sheetData sheetId="24967">
        <row r="9">
          <cell r="A9" t="str">
            <v>A</v>
          </cell>
        </row>
      </sheetData>
      <sheetData sheetId="24968">
        <row r="9">
          <cell r="A9" t="str">
            <v>A</v>
          </cell>
        </row>
      </sheetData>
      <sheetData sheetId="24969">
        <row r="9">
          <cell r="A9" t="str">
            <v>A</v>
          </cell>
        </row>
      </sheetData>
      <sheetData sheetId="24970">
        <row r="9">
          <cell r="A9" t="str">
            <v>A</v>
          </cell>
        </row>
      </sheetData>
      <sheetData sheetId="24971">
        <row r="9">
          <cell r="A9" t="str">
            <v>A</v>
          </cell>
        </row>
      </sheetData>
      <sheetData sheetId="24972">
        <row r="9">
          <cell r="A9" t="str">
            <v>A</v>
          </cell>
        </row>
      </sheetData>
      <sheetData sheetId="24973">
        <row r="9">
          <cell r="A9" t="str">
            <v>A</v>
          </cell>
        </row>
      </sheetData>
      <sheetData sheetId="24974">
        <row r="9">
          <cell r="A9" t="str">
            <v>A</v>
          </cell>
        </row>
      </sheetData>
      <sheetData sheetId="24975">
        <row r="9">
          <cell r="A9" t="str">
            <v>A</v>
          </cell>
        </row>
      </sheetData>
      <sheetData sheetId="24976">
        <row r="9">
          <cell r="A9" t="str">
            <v>A</v>
          </cell>
        </row>
      </sheetData>
      <sheetData sheetId="24977">
        <row r="9">
          <cell r="A9" t="str">
            <v>A</v>
          </cell>
        </row>
      </sheetData>
      <sheetData sheetId="24978">
        <row r="9">
          <cell r="A9" t="str">
            <v>A</v>
          </cell>
        </row>
      </sheetData>
      <sheetData sheetId="24979">
        <row r="9">
          <cell r="A9" t="str">
            <v>A</v>
          </cell>
        </row>
      </sheetData>
      <sheetData sheetId="24980">
        <row r="9">
          <cell r="A9" t="str">
            <v>A</v>
          </cell>
        </row>
      </sheetData>
      <sheetData sheetId="24981">
        <row r="9">
          <cell r="A9" t="str">
            <v>A</v>
          </cell>
        </row>
      </sheetData>
      <sheetData sheetId="24982">
        <row r="9">
          <cell r="A9" t="str">
            <v>A</v>
          </cell>
        </row>
      </sheetData>
      <sheetData sheetId="24983">
        <row r="9">
          <cell r="A9" t="str">
            <v>A</v>
          </cell>
        </row>
      </sheetData>
      <sheetData sheetId="24984">
        <row r="9">
          <cell r="A9" t="str">
            <v>A</v>
          </cell>
        </row>
      </sheetData>
      <sheetData sheetId="24985">
        <row r="9">
          <cell r="A9" t="str">
            <v>A</v>
          </cell>
        </row>
      </sheetData>
      <sheetData sheetId="24986">
        <row r="9">
          <cell r="A9" t="str">
            <v>A</v>
          </cell>
        </row>
      </sheetData>
      <sheetData sheetId="24987">
        <row r="9">
          <cell r="A9" t="str">
            <v>A</v>
          </cell>
        </row>
      </sheetData>
      <sheetData sheetId="24988">
        <row r="9">
          <cell r="A9" t="str">
            <v>A</v>
          </cell>
        </row>
      </sheetData>
      <sheetData sheetId="24989">
        <row r="9">
          <cell r="A9" t="str">
            <v>A</v>
          </cell>
        </row>
      </sheetData>
      <sheetData sheetId="24990">
        <row r="9">
          <cell r="A9" t="str">
            <v>A</v>
          </cell>
        </row>
      </sheetData>
      <sheetData sheetId="24991">
        <row r="9">
          <cell r="A9" t="str">
            <v>A</v>
          </cell>
        </row>
      </sheetData>
      <sheetData sheetId="24992">
        <row r="9">
          <cell r="A9" t="str">
            <v>A</v>
          </cell>
        </row>
      </sheetData>
      <sheetData sheetId="24993">
        <row r="9">
          <cell r="A9" t="str">
            <v>A</v>
          </cell>
        </row>
      </sheetData>
      <sheetData sheetId="24994">
        <row r="9">
          <cell r="A9" t="str">
            <v>A</v>
          </cell>
        </row>
      </sheetData>
      <sheetData sheetId="24995">
        <row r="9">
          <cell r="A9" t="str">
            <v>A</v>
          </cell>
        </row>
      </sheetData>
      <sheetData sheetId="24996">
        <row r="9">
          <cell r="A9" t="str">
            <v>A</v>
          </cell>
        </row>
      </sheetData>
      <sheetData sheetId="24997">
        <row r="9">
          <cell r="A9" t="str">
            <v>A</v>
          </cell>
        </row>
      </sheetData>
      <sheetData sheetId="24998">
        <row r="9">
          <cell r="A9" t="str">
            <v>A</v>
          </cell>
        </row>
      </sheetData>
      <sheetData sheetId="24999">
        <row r="9">
          <cell r="A9" t="str">
            <v>A</v>
          </cell>
        </row>
      </sheetData>
      <sheetData sheetId="25000">
        <row r="9">
          <cell r="A9" t="str">
            <v>A</v>
          </cell>
        </row>
      </sheetData>
      <sheetData sheetId="25001">
        <row r="9">
          <cell r="A9" t="str">
            <v>A</v>
          </cell>
        </row>
      </sheetData>
      <sheetData sheetId="25002">
        <row r="9">
          <cell r="A9" t="str">
            <v>A</v>
          </cell>
        </row>
      </sheetData>
      <sheetData sheetId="25003">
        <row r="9">
          <cell r="A9" t="str">
            <v>A</v>
          </cell>
        </row>
      </sheetData>
      <sheetData sheetId="25004">
        <row r="9">
          <cell r="A9" t="str">
            <v>A</v>
          </cell>
        </row>
      </sheetData>
      <sheetData sheetId="25005">
        <row r="9">
          <cell r="A9" t="str">
            <v>A</v>
          </cell>
        </row>
      </sheetData>
      <sheetData sheetId="25006">
        <row r="9">
          <cell r="A9" t="str">
            <v>A</v>
          </cell>
        </row>
      </sheetData>
      <sheetData sheetId="25007">
        <row r="9">
          <cell r="A9" t="str">
            <v>A</v>
          </cell>
        </row>
      </sheetData>
      <sheetData sheetId="25008">
        <row r="9">
          <cell r="A9" t="str">
            <v>A</v>
          </cell>
        </row>
      </sheetData>
      <sheetData sheetId="25009">
        <row r="9">
          <cell r="A9" t="str">
            <v>A</v>
          </cell>
        </row>
      </sheetData>
      <sheetData sheetId="25010">
        <row r="9">
          <cell r="A9" t="str">
            <v>A</v>
          </cell>
        </row>
      </sheetData>
      <sheetData sheetId="25011">
        <row r="9">
          <cell r="A9" t="str">
            <v>A</v>
          </cell>
        </row>
      </sheetData>
      <sheetData sheetId="25012">
        <row r="9">
          <cell r="A9" t="str">
            <v>A</v>
          </cell>
        </row>
      </sheetData>
      <sheetData sheetId="25013">
        <row r="9">
          <cell r="A9" t="str">
            <v>A</v>
          </cell>
        </row>
      </sheetData>
      <sheetData sheetId="25014">
        <row r="9">
          <cell r="A9" t="str">
            <v>A</v>
          </cell>
        </row>
      </sheetData>
      <sheetData sheetId="25015">
        <row r="9">
          <cell r="A9" t="str">
            <v>A</v>
          </cell>
        </row>
      </sheetData>
      <sheetData sheetId="25016">
        <row r="9">
          <cell r="A9" t="str">
            <v>A</v>
          </cell>
        </row>
      </sheetData>
      <sheetData sheetId="25017">
        <row r="9">
          <cell r="A9" t="str">
            <v>A</v>
          </cell>
        </row>
      </sheetData>
      <sheetData sheetId="25018">
        <row r="9">
          <cell r="A9" t="str">
            <v>A</v>
          </cell>
        </row>
      </sheetData>
      <sheetData sheetId="25019">
        <row r="9">
          <cell r="A9" t="str">
            <v>A</v>
          </cell>
        </row>
      </sheetData>
      <sheetData sheetId="25020">
        <row r="9">
          <cell r="A9" t="str">
            <v>A</v>
          </cell>
        </row>
      </sheetData>
      <sheetData sheetId="25021">
        <row r="9">
          <cell r="A9" t="str">
            <v>A</v>
          </cell>
        </row>
      </sheetData>
      <sheetData sheetId="25022">
        <row r="9">
          <cell r="A9" t="str">
            <v>A</v>
          </cell>
        </row>
      </sheetData>
      <sheetData sheetId="25023">
        <row r="9">
          <cell r="A9" t="str">
            <v>A</v>
          </cell>
        </row>
      </sheetData>
      <sheetData sheetId="25024">
        <row r="9">
          <cell r="A9" t="str">
            <v>A</v>
          </cell>
        </row>
      </sheetData>
      <sheetData sheetId="25025">
        <row r="9">
          <cell r="A9" t="str">
            <v>A</v>
          </cell>
        </row>
      </sheetData>
      <sheetData sheetId="25026">
        <row r="9">
          <cell r="A9" t="str">
            <v>A</v>
          </cell>
        </row>
      </sheetData>
      <sheetData sheetId="25027">
        <row r="9">
          <cell r="A9" t="str">
            <v>A</v>
          </cell>
        </row>
      </sheetData>
      <sheetData sheetId="25028">
        <row r="9">
          <cell r="A9" t="str">
            <v>A</v>
          </cell>
        </row>
      </sheetData>
      <sheetData sheetId="25029">
        <row r="9">
          <cell r="A9" t="str">
            <v>A</v>
          </cell>
        </row>
      </sheetData>
      <sheetData sheetId="25030">
        <row r="9">
          <cell r="A9" t="str">
            <v>A</v>
          </cell>
        </row>
      </sheetData>
      <sheetData sheetId="25031">
        <row r="9">
          <cell r="A9" t="str">
            <v>A</v>
          </cell>
        </row>
      </sheetData>
      <sheetData sheetId="25032">
        <row r="9">
          <cell r="A9" t="str">
            <v>A</v>
          </cell>
        </row>
      </sheetData>
      <sheetData sheetId="25033">
        <row r="9">
          <cell r="A9" t="str">
            <v>A</v>
          </cell>
        </row>
      </sheetData>
      <sheetData sheetId="25034">
        <row r="9">
          <cell r="A9" t="str">
            <v>A</v>
          </cell>
        </row>
      </sheetData>
      <sheetData sheetId="25035">
        <row r="9">
          <cell r="A9" t="str">
            <v>A</v>
          </cell>
        </row>
      </sheetData>
      <sheetData sheetId="25036">
        <row r="9">
          <cell r="A9" t="str">
            <v>A</v>
          </cell>
        </row>
      </sheetData>
      <sheetData sheetId="25037">
        <row r="9">
          <cell r="A9" t="str">
            <v>A</v>
          </cell>
        </row>
      </sheetData>
      <sheetData sheetId="25038">
        <row r="9">
          <cell r="A9" t="str">
            <v>A</v>
          </cell>
        </row>
      </sheetData>
      <sheetData sheetId="25039">
        <row r="9">
          <cell r="A9" t="str">
            <v>A</v>
          </cell>
        </row>
      </sheetData>
      <sheetData sheetId="25040">
        <row r="9">
          <cell r="A9" t="str">
            <v>A</v>
          </cell>
        </row>
      </sheetData>
      <sheetData sheetId="25041">
        <row r="9">
          <cell r="A9" t="str">
            <v>A</v>
          </cell>
        </row>
      </sheetData>
      <sheetData sheetId="25042">
        <row r="9">
          <cell r="A9" t="str">
            <v>A</v>
          </cell>
        </row>
      </sheetData>
      <sheetData sheetId="25043">
        <row r="9">
          <cell r="A9" t="str">
            <v>A</v>
          </cell>
        </row>
      </sheetData>
      <sheetData sheetId="25044">
        <row r="9">
          <cell r="A9" t="str">
            <v>A</v>
          </cell>
        </row>
      </sheetData>
      <sheetData sheetId="25045">
        <row r="9">
          <cell r="A9" t="str">
            <v>A</v>
          </cell>
        </row>
      </sheetData>
      <sheetData sheetId="25046">
        <row r="9">
          <cell r="A9" t="str">
            <v>A</v>
          </cell>
        </row>
      </sheetData>
      <sheetData sheetId="25047">
        <row r="9">
          <cell r="A9" t="str">
            <v>A</v>
          </cell>
        </row>
      </sheetData>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ow r="9">
          <cell r="A9" t="str">
            <v>A</v>
          </cell>
        </row>
      </sheetData>
      <sheetData sheetId="25062">
        <row r="9">
          <cell r="A9" t="str">
            <v>A</v>
          </cell>
        </row>
      </sheetData>
      <sheetData sheetId="25063">
        <row r="9">
          <cell r="A9" t="str">
            <v>A</v>
          </cell>
        </row>
      </sheetData>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ow r="9">
          <cell r="A9" t="str">
            <v>A</v>
          </cell>
        </row>
      </sheetData>
      <sheetData sheetId="25078">
        <row r="9">
          <cell r="A9" t="str">
            <v>A</v>
          </cell>
        </row>
      </sheetData>
      <sheetData sheetId="25079">
        <row r="9">
          <cell r="A9" t="str">
            <v>A</v>
          </cell>
        </row>
      </sheetData>
      <sheetData sheetId="25080">
        <row r="9">
          <cell r="A9" t="str">
            <v>A</v>
          </cell>
        </row>
      </sheetData>
      <sheetData sheetId="25081">
        <row r="9">
          <cell r="A9" t="str">
            <v>A</v>
          </cell>
        </row>
      </sheetData>
      <sheetData sheetId="25082">
        <row r="9">
          <cell r="A9" t="str">
            <v>A</v>
          </cell>
        </row>
      </sheetData>
      <sheetData sheetId="25083">
        <row r="9">
          <cell r="A9" t="str">
            <v>A</v>
          </cell>
        </row>
      </sheetData>
      <sheetData sheetId="25084">
        <row r="9">
          <cell r="A9" t="str">
            <v>A</v>
          </cell>
        </row>
      </sheetData>
      <sheetData sheetId="25085">
        <row r="9">
          <cell r="A9" t="str">
            <v>A</v>
          </cell>
        </row>
      </sheetData>
      <sheetData sheetId="25086">
        <row r="9">
          <cell r="A9" t="str">
            <v>A</v>
          </cell>
        </row>
      </sheetData>
      <sheetData sheetId="25087">
        <row r="9">
          <cell r="A9" t="str">
            <v>A</v>
          </cell>
        </row>
      </sheetData>
      <sheetData sheetId="25088">
        <row r="9">
          <cell r="A9" t="str">
            <v>A</v>
          </cell>
        </row>
      </sheetData>
      <sheetData sheetId="25089">
        <row r="9">
          <cell r="A9" t="str">
            <v>A</v>
          </cell>
        </row>
      </sheetData>
      <sheetData sheetId="25090">
        <row r="9">
          <cell r="A9" t="str">
            <v>A</v>
          </cell>
        </row>
      </sheetData>
      <sheetData sheetId="25091">
        <row r="9">
          <cell r="A9" t="str">
            <v>A</v>
          </cell>
        </row>
      </sheetData>
      <sheetData sheetId="25092">
        <row r="9">
          <cell r="A9" t="str">
            <v>A</v>
          </cell>
        </row>
      </sheetData>
      <sheetData sheetId="25093">
        <row r="9">
          <cell r="A9" t="str">
            <v>A</v>
          </cell>
        </row>
      </sheetData>
      <sheetData sheetId="25094">
        <row r="9">
          <cell r="A9" t="str">
            <v>A</v>
          </cell>
        </row>
      </sheetData>
      <sheetData sheetId="25095">
        <row r="9">
          <cell r="A9" t="str">
            <v>A</v>
          </cell>
        </row>
      </sheetData>
      <sheetData sheetId="25096">
        <row r="9">
          <cell r="A9" t="str">
            <v>A</v>
          </cell>
        </row>
      </sheetData>
      <sheetData sheetId="25097">
        <row r="9">
          <cell r="A9" t="str">
            <v>A</v>
          </cell>
        </row>
      </sheetData>
      <sheetData sheetId="25098">
        <row r="9">
          <cell r="A9" t="str">
            <v>A</v>
          </cell>
        </row>
      </sheetData>
      <sheetData sheetId="25099">
        <row r="9">
          <cell r="A9" t="str">
            <v>A</v>
          </cell>
        </row>
      </sheetData>
      <sheetData sheetId="25100">
        <row r="9">
          <cell r="A9" t="str">
            <v>A</v>
          </cell>
        </row>
      </sheetData>
      <sheetData sheetId="25101">
        <row r="9">
          <cell r="A9" t="str">
            <v>A</v>
          </cell>
        </row>
      </sheetData>
      <sheetData sheetId="25102">
        <row r="9">
          <cell r="A9" t="str">
            <v>A</v>
          </cell>
        </row>
      </sheetData>
      <sheetData sheetId="25103">
        <row r="9">
          <cell r="A9" t="str">
            <v>A</v>
          </cell>
        </row>
      </sheetData>
      <sheetData sheetId="25104">
        <row r="9">
          <cell r="A9" t="str">
            <v>A</v>
          </cell>
        </row>
      </sheetData>
      <sheetData sheetId="25105">
        <row r="9">
          <cell r="A9" t="str">
            <v>A</v>
          </cell>
        </row>
      </sheetData>
      <sheetData sheetId="25106">
        <row r="9">
          <cell r="A9" t="str">
            <v>A</v>
          </cell>
        </row>
      </sheetData>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ow r="9">
          <cell r="A9" t="str">
            <v>A</v>
          </cell>
        </row>
      </sheetData>
      <sheetData sheetId="25308">
        <row r="9">
          <cell r="A9" t="str">
            <v>A</v>
          </cell>
        </row>
      </sheetData>
      <sheetData sheetId="25309">
        <row r="9">
          <cell r="A9" t="str">
            <v>A</v>
          </cell>
        </row>
      </sheetData>
      <sheetData sheetId="25310">
        <row r="9">
          <cell r="A9" t="str">
            <v>A</v>
          </cell>
        </row>
      </sheetData>
      <sheetData sheetId="25311">
        <row r="9">
          <cell r="A9" t="str">
            <v>A</v>
          </cell>
        </row>
      </sheetData>
      <sheetData sheetId="25312">
        <row r="9">
          <cell r="A9" t="str">
            <v>A</v>
          </cell>
        </row>
      </sheetData>
      <sheetData sheetId="25313">
        <row r="9">
          <cell r="A9" t="str">
            <v>A</v>
          </cell>
        </row>
      </sheetData>
      <sheetData sheetId="25314">
        <row r="9">
          <cell r="A9" t="str">
            <v>A</v>
          </cell>
        </row>
      </sheetData>
      <sheetData sheetId="25315">
        <row r="9">
          <cell r="A9" t="str">
            <v>A</v>
          </cell>
        </row>
      </sheetData>
      <sheetData sheetId="25316">
        <row r="9">
          <cell r="A9" t="str">
            <v>A</v>
          </cell>
        </row>
      </sheetData>
      <sheetData sheetId="25317">
        <row r="9">
          <cell r="A9" t="str">
            <v>A</v>
          </cell>
        </row>
      </sheetData>
      <sheetData sheetId="25318">
        <row r="9">
          <cell r="A9" t="str">
            <v>A</v>
          </cell>
        </row>
      </sheetData>
      <sheetData sheetId="25319">
        <row r="9">
          <cell r="A9" t="str">
            <v>A</v>
          </cell>
        </row>
      </sheetData>
      <sheetData sheetId="25320">
        <row r="9">
          <cell r="A9" t="str">
            <v>A</v>
          </cell>
        </row>
      </sheetData>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efreshError="1"/>
      <sheetData sheetId="26624" refreshError="1"/>
      <sheetData sheetId="26625" refreshError="1"/>
      <sheetData sheetId="26626" refreshError="1"/>
      <sheetData sheetId="26627" refreshError="1"/>
      <sheetData sheetId="26628" refreshError="1"/>
      <sheetData sheetId="26629" refreshError="1"/>
      <sheetData sheetId="26630" refreshError="1"/>
      <sheetData sheetId="26631" refreshError="1"/>
      <sheetData sheetId="26632" refreshError="1"/>
      <sheetData sheetId="26633" refreshError="1"/>
      <sheetData sheetId="26634" refreshError="1"/>
      <sheetData sheetId="26635" refreshError="1"/>
      <sheetData sheetId="26636" refreshError="1"/>
      <sheetData sheetId="26637" refreshError="1"/>
      <sheetData sheetId="26638" refreshError="1"/>
      <sheetData sheetId="26639" refreshError="1"/>
      <sheetData sheetId="26640" refreshError="1"/>
      <sheetData sheetId="26641" refreshError="1"/>
      <sheetData sheetId="26642" refreshError="1"/>
      <sheetData sheetId="26643" refreshError="1"/>
      <sheetData sheetId="26644" refreshError="1"/>
      <sheetData sheetId="26645" refreshError="1"/>
      <sheetData sheetId="26646" refreshError="1"/>
      <sheetData sheetId="26647" refreshError="1"/>
      <sheetData sheetId="26648" refreshError="1"/>
      <sheetData sheetId="26649" refreshError="1"/>
      <sheetData sheetId="26650" refreshError="1"/>
      <sheetData sheetId="26651" refreshError="1"/>
      <sheetData sheetId="26652" refreshError="1"/>
      <sheetData sheetId="26653" refreshError="1"/>
      <sheetData sheetId="26654" refreshError="1"/>
      <sheetData sheetId="26655" refreshError="1"/>
      <sheetData sheetId="26656" refreshError="1"/>
      <sheetData sheetId="26657" refreshError="1"/>
      <sheetData sheetId="26658" refreshError="1"/>
      <sheetData sheetId="26659" refreshError="1"/>
      <sheetData sheetId="26660" refreshError="1"/>
      <sheetData sheetId="26661" refreshError="1"/>
      <sheetData sheetId="26662" refreshError="1"/>
      <sheetData sheetId="26663" refreshError="1"/>
      <sheetData sheetId="26664" refreshError="1"/>
      <sheetData sheetId="26665" refreshError="1"/>
      <sheetData sheetId="26666" refreshError="1"/>
      <sheetData sheetId="26667" refreshError="1"/>
      <sheetData sheetId="26668" refreshError="1"/>
      <sheetData sheetId="26669" refreshError="1"/>
      <sheetData sheetId="26670" refreshError="1"/>
      <sheetData sheetId="26671" refreshError="1"/>
      <sheetData sheetId="26672" refreshError="1"/>
      <sheetData sheetId="26673" refreshError="1"/>
      <sheetData sheetId="26674" refreshError="1"/>
      <sheetData sheetId="26675" refreshError="1"/>
      <sheetData sheetId="26676" refreshError="1"/>
      <sheetData sheetId="26677" refreshError="1"/>
      <sheetData sheetId="26678" refreshError="1"/>
      <sheetData sheetId="26679" refreshError="1"/>
      <sheetData sheetId="26680" refreshError="1"/>
      <sheetData sheetId="26681" refreshError="1"/>
      <sheetData sheetId="26682" refreshError="1"/>
      <sheetData sheetId="26683" refreshError="1"/>
      <sheetData sheetId="26684" refreshError="1"/>
      <sheetData sheetId="26685" refreshError="1"/>
      <sheetData sheetId="26686" refreshError="1"/>
      <sheetData sheetId="26687" refreshError="1"/>
      <sheetData sheetId="26688" refreshError="1"/>
      <sheetData sheetId="26689" refreshError="1"/>
      <sheetData sheetId="26690" refreshError="1"/>
      <sheetData sheetId="26691" refreshError="1"/>
      <sheetData sheetId="26692" refreshError="1"/>
      <sheetData sheetId="26693" refreshError="1"/>
      <sheetData sheetId="26694" refreshError="1"/>
      <sheetData sheetId="26695" refreshError="1"/>
      <sheetData sheetId="26696" refreshError="1"/>
      <sheetData sheetId="26697" refreshError="1"/>
      <sheetData sheetId="26698" refreshError="1"/>
      <sheetData sheetId="26699" refreshError="1"/>
      <sheetData sheetId="26700" refreshError="1"/>
      <sheetData sheetId="26701" refreshError="1"/>
      <sheetData sheetId="26702" refreshError="1"/>
      <sheetData sheetId="26703" refreshError="1"/>
      <sheetData sheetId="26704" refreshError="1"/>
      <sheetData sheetId="26705" refreshError="1"/>
      <sheetData sheetId="26706" refreshError="1"/>
      <sheetData sheetId="26707" refreshError="1"/>
      <sheetData sheetId="26708" refreshError="1"/>
      <sheetData sheetId="26709" refreshError="1"/>
      <sheetData sheetId="26710" refreshError="1"/>
      <sheetData sheetId="26711" refreshError="1"/>
      <sheetData sheetId="26712" refreshError="1"/>
      <sheetData sheetId="26713" refreshError="1"/>
      <sheetData sheetId="26714" refreshError="1"/>
      <sheetData sheetId="26715" refreshError="1"/>
      <sheetData sheetId="26716" refreshError="1"/>
      <sheetData sheetId="26717" refreshError="1"/>
      <sheetData sheetId="26718" refreshError="1"/>
      <sheetData sheetId="26719" refreshError="1"/>
      <sheetData sheetId="26720" refreshError="1"/>
      <sheetData sheetId="26721" refreshError="1"/>
      <sheetData sheetId="26722" refreshError="1"/>
      <sheetData sheetId="26723" refreshError="1"/>
      <sheetData sheetId="26724" refreshError="1"/>
      <sheetData sheetId="26725" refreshError="1"/>
      <sheetData sheetId="26726" refreshError="1"/>
      <sheetData sheetId="26727" refreshError="1"/>
      <sheetData sheetId="26728" refreshError="1"/>
      <sheetData sheetId="26729" refreshError="1"/>
      <sheetData sheetId="26730" refreshError="1"/>
      <sheetData sheetId="26731" refreshError="1"/>
      <sheetData sheetId="26732" refreshError="1"/>
      <sheetData sheetId="26733" refreshError="1"/>
      <sheetData sheetId="26734" refreshError="1"/>
      <sheetData sheetId="26735" refreshError="1"/>
      <sheetData sheetId="26736" refreshError="1"/>
      <sheetData sheetId="26737" refreshError="1"/>
      <sheetData sheetId="26738" refreshError="1"/>
      <sheetData sheetId="26739" refreshError="1"/>
      <sheetData sheetId="26740" refreshError="1"/>
      <sheetData sheetId="26741" refreshError="1"/>
      <sheetData sheetId="26742" refreshError="1"/>
      <sheetData sheetId="26743" refreshError="1"/>
      <sheetData sheetId="26744" refreshError="1"/>
      <sheetData sheetId="26745" refreshError="1"/>
      <sheetData sheetId="26746" refreshError="1"/>
      <sheetData sheetId="26747" refreshError="1"/>
      <sheetData sheetId="26748" refreshError="1"/>
      <sheetData sheetId="26749" refreshError="1"/>
      <sheetData sheetId="26750" refreshError="1"/>
      <sheetData sheetId="26751" refreshError="1"/>
      <sheetData sheetId="26752" refreshError="1"/>
      <sheetData sheetId="26753" refreshError="1"/>
      <sheetData sheetId="26754" refreshError="1"/>
      <sheetData sheetId="26755" refreshError="1"/>
      <sheetData sheetId="26756" refreshError="1"/>
      <sheetData sheetId="26757" refreshError="1"/>
      <sheetData sheetId="26758" refreshError="1"/>
      <sheetData sheetId="26759" refreshError="1"/>
      <sheetData sheetId="26760" refreshError="1"/>
      <sheetData sheetId="26761" refreshError="1"/>
      <sheetData sheetId="26762" refreshError="1"/>
      <sheetData sheetId="26763" refreshError="1"/>
      <sheetData sheetId="26764" refreshError="1"/>
      <sheetData sheetId="26765" refreshError="1"/>
      <sheetData sheetId="26766" refreshError="1"/>
      <sheetData sheetId="26767" refreshError="1"/>
      <sheetData sheetId="26768" refreshError="1"/>
      <sheetData sheetId="26769" refreshError="1"/>
      <sheetData sheetId="26770" refreshError="1"/>
      <sheetData sheetId="26771" refreshError="1"/>
      <sheetData sheetId="26772" refreshError="1"/>
      <sheetData sheetId="26773" refreshError="1"/>
      <sheetData sheetId="26774" refreshError="1"/>
      <sheetData sheetId="26775" refreshError="1"/>
      <sheetData sheetId="26776" refreshError="1"/>
      <sheetData sheetId="26777" refreshError="1"/>
      <sheetData sheetId="26778" refreshError="1"/>
      <sheetData sheetId="26779" refreshError="1"/>
      <sheetData sheetId="26780" refreshError="1"/>
      <sheetData sheetId="26781" refreshError="1"/>
      <sheetData sheetId="26782" refreshError="1"/>
      <sheetData sheetId="26783" refreshError="1"/>
      <sheetData sheetId="26784" refreshError="1"/>
      <sheetData sheetId="26785" refreshError="1"/>
      <sheetData sheetId="26786" refreshError="1"/>
      <sheetData sheetId="26787" refreshError="1"/>
      <sheetData sheetId="26788" refreshError="1"/>
      <sheetData sheetId="26789" refreshError="1"/>
      <sheetData sheetId="26790" refreshError="1"/>
      <sheetData sheetId="26791" refreshError="1"/>
      <sheetData sheetId="26792" refreshError="1"/>
      <sheetData sheetId="26793" refreshError="1"/>
      <sheetData sheetId="26794" refreshError="1"/>
      <sheetData sheetId="26795" refreshError="1"/>
      <sheetData sheetId="26796" refreshError="1"/>
      <sheetData sheetId="26797" refreshError="1"/>
      <sheetData sheetId="26798" refreshError="1"/>
      <sheetData sheetId="26799" refreshError="1"/>
      <sheetData sheetId="26800" refreshError="1"/>
      <sheetData sheetId="26801" refreshError="1"/>
      <sheetData sheetId="26802" refreshError="1"/>
      <sheetData sheetId="26803" refreshError="1"/>
      <sheetData sheetId="26804" refreshError="1"/>
      <sheetData sheetId="26805" refreshError="1"/>
      <sheetData sheetId="26806" refreshError="1"/>
      <sheetData sheetId="26807" refreshError="1"/>
      <sheetData sheetId="26808" refreshError="1"/>
      <sheetData sheetId="26809" refreshError="1"/>
      <sheetData sheetId="26810" refreshError="1"/>
      <sheetData sheetId="26811" refreshError="1"/>
      <sheetData sheetId="26812" refreshError="1"/>
      <sheetData sheetId="26813" refreshError="1"/>
      <sheetData sheetId="26814" refreshError="1"/>
      <sheetData sheetId="26815" refreshError="1"/>
      <sheetData sheetId="26816" refreshError="1"/>
      <sheetData sheetId="26817" refreshError="1"/>
      <sheetData sheetId="26818" refreshError="1"/>
      <sheetData sheetId="26819" refreshError="1"/>
      <sheetData sheetId="26820" refreshError="1"/>
      <sheetData sheetId="26821" refreshError="1"/>
      <sheetData sheetId="26822" refreshError="1"/>
      <sheetData sheetId="26823" refreshError="1"/>
      <sheetData sheetId="26824" refreshError="1"/>
      <sheetData sheetId="26825" refreshError="1"/>
      <sheetData sheetId="26826" refreshError="1"/>
      <sheetData sheetId="26827" refreshError="1"/>
      <sheetData sheetId="26828" refreshError="1"/>
      <sheetData sheetId="26829" refreshError="1"/>
      <sheetData sheetId="26830" refreshError="1"/>
      <sheetData sheetId="26831" refreshError="1"/>
      <sheetData sheetId="26832" refreshError="1"/>
      <sheetData sheetId="26833" refreshError="1"/>
      <sheetData sheetId="26834" refreshError="1"/>
      <sheetData sheetId="26835" refreshError="1"/>
      <sheetData sheetId="26836" refreshError="1"/>
      <sheetData sheetId="26837" refreshError="1"/>
      <sheetData sheetId="26838" refreshError="1"/>
      <sheetData sheetId="26839" refreshError="1"/>
      <sheetData sheetId="26840" refreshError="1"/>
      <sheetData sheetId="26841" refreshError="1"/>
      <sheetData sheetId="26842" refreshError="1"/>
      <sheetData sheetId="26843" refreshError="1"/>
      <sheetData sheetId="26844" refreshError="1"/>
      <sheetData sheetId="26845" refreshError="1"/>
      <sheetData sheetId="26846" refreshError="1"/>
      <sheetData sheetId="26847" refreshError="1"/>
      <sheetData sheetId="26848" refreshError="1"/>
      <sheetData sheetId="26849" refreshError="1"/>
      <sheetData sheetId="26850" refreshError="1"/>
      <sheetData sheetId="26851" refreshError="1"/>
      <sheetData sheetId="26852" refreshError="1"/>
      <sheetData sheetId="26853" refreshError="1"/>
      <sheetData sheetId="26854" refreshError="1"/>
      <sheetData sheetId="26855" refreshError="1"/>
      <sheetData sheetId="26856" refreshError="1"/>
      <sheetData sheetId="26857" refreshError="1"/>
      <sheetData sheetId="26858" refreshError="1"/>
      <sheetData sheetId="26859" refreshError="1"/>
      <sheetData sheetId="26860" refreshError="1"/>
      <sheetData sheetId="26861" refreshError="1"/>
      <sheetData sheetId="26862" refreshError="1"/>
      <sheetData sheetId="26863" refreshError="1"/>
      <sheetData sheetId="26864" refreshError="1"/>
      <sheetData sheetId="26865" refreshError="1"/>
      <sheetData sheetId="26866" refreshError="1"/>
      <sheetData sheetId="26867" refreshError="1"/>
      <sheetData sheetId="26868" refreshError="1"/>
      <sheetData sheetId="26869" refreshError="1"/>
      <sheetData sheetId="26870" refreshError="1"/>
      <sheetData sheetId="26871" refreshError="1"/>
      <sheetData sheetId="26872" refreshError="1"/>
      <sheetData sheetId="26873" refreshError="1"/>
      <sheetData sheetId="26874" refreshError="1"/>
      <sheetData sheetId="26875" refreshError="1"/>
      <sheetData sheetId="26876" refreshError="1"/>
      <sheetData sheetId="26877" refreshError="1"/>
      <sheetData sheetId="26878" refreshError="1"/>
      <sheetData sheetId="26879" refreshError="1"/>
      <sheetData sheetId="26880" refreshError="1"/>
      <sheetData sheetId="26881" refreshError="1"/>
      <sheetData sheetId="26882" refreshError="1"/>
      <sheetData sheetId="26883" refreshError="1"/>
      <sheetData sheetId="26884" refreshError="1"/>
      <sheetData sheetId="26885" refreshError="1"/>
      <sheetData sheetId="26886" refreshError="1"/>
      <sheetData sheetId="26887" refreshError="1"/>
      <sheetData sheetId="26888" refreshError="1"/>
      <sheetData sheetId="26889" refreshError="1"/>
      <sheetData sheetId="26890" refreshError="1"/>
      <sheetData sheetId="26891" refreshError="1"/>
      <sheetData sheetId="26892" refreshError="1"/>
      <sheetData sheetId="26893" refreshError="1"/>
      <sheetData sheetId="26894" refreshError="1"/>
      <sheetData sheetId="26895" refreshError="1"/>
      <sheetData sheetId="26896">
        <row r="9">
          <cell r="A9" t="str">
            <v>A</v>
          </cell>
        </row>
      </sheetData>
      <sheetData sheetId="26897">
        <row r="9">
          <cell r="A9" t="str">
            <v>A</v>
          </cell>
        </row>
      </sheetData>
      <sheetData sheetId="26898">
        <row r="9">
          <cell r="A9" t="str">
            <v>A</v>
          </cell>
        </row>
      </sheetData>
      <sheetData sheetId="26899">
        <row r="9">
          <cell r="A9" t="str">
            <v>A</v>
          </cell>
        </row>
      </sheetData>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efreshError="1"/>
      <sheetData sheetId="26913" refreshError="1"/>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ow r="9">
          <cell r="A9" t="str">
            <v>A</v>
          </cell>
        </row>
      </sheetData>
      <sheetData sheetId="26923">
        <row r="9">
          <cell r="A9" t="str">
            <v>A</v>
          </cell>
        </row>
      </sheetData>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efreshError="1"/>
      <sheetData sheetId="26930" refreshError="1"/>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ow r="9">
          <cell r="A9" t="str">
            <v>A</v>
          </cell>
        </row>
      </sheetData>
      <sheetData sheetId="26946">
        <row r="9">
          <cell r="A9" t="str">
            <v>A</v>
          </cell>
        </row>
      </sheetData>
      <sheetData sheetId="26947">
        <row r="9">
          <cell r="A9" t="str">
            <v>A</v>
          </cell>
        </row>
      </sheetData>
      <sheetData sheetId="26948">
        <row r="9">
          <cell r="A9" t="str">
            <v>A</v>
          </cell>
        </row>
      </sheetData>
      <sheetData sheetId="26949">
        <row r="9">
          <cell r="A9" t="str">
            <v>A</v>
          </cell>
        </row>
      </sheetData>
      <sheetData sheetId="26950">
        <row r="9">
          <cell r="A9" t="str">
            <v>A</v>
          </cell>
        </row>
      </sheetData>
      <sheetData sheetId="26951">
        <row r="9">
          <cell r="A9" t="str">
            <v>A</v>
          </cell>
        </row>
      </sheetData>
      <sheetData sheetId="26952">
        <row r="9">
          <cell r="A9" t="str">
            <v>A</v>
          </cell>
        </row>
      </sheetData>
      <sheetData sheetId="26953">
        <row r="9">
          <cell r="A9" t="str">
            <v>A</v>
          </cell>
        </row>
      </sheetData>
      <sheetData sheetId="26954">
        <row r="9">
          <cell r="A9" t="str">
            <v>A</v>
          </cell>
        </row>
      </sheetData>
      <sheetData sheetId="26955">
        <row r="9">
          <cell r="A9" t="str">
            <v>A</v>
          </cell>
        </row>
      </sheetData>
      <sheetData sheetId="26956">
        <row r="9">
          <cell r="A9" t="str">
            <v>A</v>
          </cell>
        </row>
      </sheetData>
      <sheetData sheetId="26957">
        <row r="9">
          <cell r="A9" t="str">
            <v>A</v>
          </cell>
        </row>
      </sheetData>
      <sheetData sheetId="26958">
        <row r="9">
          <cell r="A9" t="str">
            <v>A</v>
          </cell>
        </row>
      </sheetData>
      <sheetData sheetId="26959">
        <row r="9">
          <cell r="A9" t="str">
            <v>A</v>
          </cell>
        </row>
      </sheetData>
      <sheetData sheetId="26960">
        <row r="9">
          <cell r="A9" t="str">
            <v>A</v>
          </cell>
        </row>
      </sheetData>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ow r="9">
          <cell r="A9" t="str">
            <v>A</v>
          </cell>
        </row>
      </sheetData>
      <sheetData sheetId="26996">
        <row r="9">
          <cell r="A9" t="str">
            <v>A</v>
          </cell>
        </row>
      </sheetData>
      <sheetData sheetId="26997">
        <row r="9">
          <cell r="A9" t="str">
            <v>A</v>
          </cell>
        </row>
      </sheetData>
      <sheetData sheetId="26998">
        <row r="9">
          <cell r="A9" t="str">
            <v>A</v>
          </cell>
        </row>
      </sheetData>
      <sheetData sheetId="26999">
        <row r="9">
          <cell r="A9" t="str">
            <v>A</v>
          </cell>
        </row>
      </sheetData>
      <sheetData sheetId="27000">
        <row r="9">
          <cell r="A9" t="str">
            <v>A</v>
          </cell>
        </row>
      </sheetData>
      <sheetData sheetId="27001">
        <row r="9">
          <cell r="A9" t="str">
            <v>A</v>
          </cell>
        </row>
      </sheetData>
      <sheetData sheetId="27002">
        <row r="9">
          <cell r="A9" t="str">
            <v>A</v>
          </cell>
        </row>
      </sheetData>
      <sheetData sheetId="27003">
        <row r="9">
          <cell r="A9" t="str">
            <v>A</v>
          </cell>
        </row>
      </sheetData>
      <sheetData sheetId="27004">
        <row r="9">
          <cell r="A9" t="str">
            <v>A</v>
          </cell>
        </row>
      </sheetData>
      <sheetData sheetId="27005">
        <row r="9">
          <cell r="A9" t="str">
            <v>A</v>
          </cell>
        </row>
      </sheetData>
      <sheetData sheetId="27006">
        <row r="9">
          <cell r="A9" t="str">
            <v>A</v>
          </cell>
        </row>
      </sheetData>
      <sheetData sheetId="27007">
        <row r="9">
          <cell r="A9" t="str">
            <v>A</v>
          </cell>
        </row>
      </sheetData>
      <sheetData sheetId="27008">
        <row r="9">
          <cell r="A9" t="str">
            <v>A</v>
          </cell>
        </row>
      </sheetData>
      <sheetData sheetId="27009">
        <row r="9">
          <cell r="A9" t="str">
            <v>A</v>
          </cell>
        </row>
      </sheetData>
      <sheetData sheetId="27010">
        <row r="9">
          <cell r="A9" t="str">
            <v>A</v>
          </cell>
        </row>
      </sheetData>
      <sheetData sheetId="27011">
        <row r="9">
          <cell r="A9" t="str">
            <v>A</v>
          </cell>
        </row>
      </sheetData>
      <sheetData sheetId="27012">
        <row r="9">
          <cell r="A9" t="str">
            <v>A</v>
          </cell>
        </row>
      </sheetData>
      <sheetData sheetId="27013">
        <row r="9">
          <cell r="A9" t="str">
            <v>A</v>
          </cell>
        </row>
      </sheetData>
      <sheetData sheetId="27014">
        <row r="9">
          <cell r="A9" t="str">
            <v>A</v>
          </cell>
        </row>
      </sheetData>
      <sheetData sheetId="27015">
        <row r="9">
          <cell r="A9" t="str">
            <v>A</v>
          </cell>
        </row>
      </sheetData>
      <sheetData sheetId="27016">
        <row r="9">
          <cell r="A9" t="str">
            <v>A</v>
          </cell>
        </row>
      </sheetData>
      <sheetData sheetId="27017">
        <row r="9">
          <cell r="A9" t="str">
            <v>A</v>
          </cell>
        </row>
      </sheetData>
      <sheetData sheetId="27018">
        <row r="9">
          <cell r="A9" t="str">
            <v>A</v>
          </cell>
        </row>
      </sheetData>
      <sheetData sheetId="27019">
        <row r="9">
          <cell r="A9" t="str">
            <v>A</v>
          </cell>
        </row>
      </sheetData>
      <sheetData sheetId="27020" refreshError="1"/>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ow r="9">
          <cell r="A9" t="str">
            <v>A</v>
          </cell>
        </row>
      </sheetData>
      <sheetData sheetId="27056">
        <row r="9">
          <cell r="A9" t="str">
            <v>A</v>
          </cell>
        </row>
      </sheetData>
      <sheetData sheetId="27057">
        <row r="9">
          <cell r="A9" t="str">
            <v>A</v>
          </cell>
        </row>
      </sheetData>
      <sheetData sheetId="27058">
        <row r="9">
          <cell r="A9" t="str">
            <v>A</v>
          </cell>
        </row>
      </sheetData>
      <sheetData sheetId="27059">
        <row r="9">
          <cell r="A9" t="str">
            <v>A</v>
          </cell>
        </row>
      </sheetData>
      <sheetData sheetId="27060">
        <row r="9">
          <cell r="A9" t="str">
            <v>A</v>
          </cell>
        </row>
      </sheetData>
      <sheetData sheetId="27061">
        <row r="9">
          <cell r="A9" t="str">
            <v>A</v>
          </cell>
        </row>
      </sheetData>
      <sheetData sheetId="27062">
        <row r="9">
          <cell r="A9" t="str">
            <v>A</v>
          </cell>
        </row>
      </sheetData>
      <sheetData sheetId="27063">
        <row r="9">
          <cell r="A9" t="str">
            <v>A</v>
          </cell>
        </row>
      </sheetData>
      <sheetData sheetId="27064">
        <row r="9">
          <cell r="A9" t="str">
            <v>A</v>
          </cell>
        </row>
      </sheetData>
      <sheetData sheetId="27065">
        <row r="9">
          <cell r="A9" t="str">
            <v>A</v>
          </cell>
        </row>
      </sheetData>
      <sheetData sheetId="27066">
        <row r="9">
          <cell r="A9" t="str">
            <v>A</v>
          </cell>
        </row>
      </sheetData>
      <sheetData sheetId="27067">
        <row r="9">
          <cell r="A9" t="str">
            <v>A</v>
          </cell>
        </row>
      </sheetData>
      <sheetData sheetId="27068">
        <row r="9">
          <cell r="A9" t="str">
            <v>A</v>
          </cell>
        </row>
      </sheetData>
      <sheetData sheetId="27069">
        <row r="9">
          <cell r="A9" t="str">
            <v>A</v>
          </cell>
        </row>
      </sheetData>
      <sheetData sheetId="27070">
        <row r="9">
          <cell r="A9" t="str">
            <v>A</v>
          </cell>
        </row>
      </sheetData>
      <sheetData sheetId="27071">
        <row r="9">
          <cell r="A9" t="str">
            <v>A</v>
          </cell>
        </row>
      </sheetData>
      <sheetData sheetId="27072">
        <row r="9">
          <cell r="A9" t="str">
            <v>A</v>
          </cell>
        </row>
      </sheetData>
      <sheetData sheetId="27073">
        <row r="9">
          <cell r="A9" t="str">
            <v>A</v>
          </cell>
        </row>
      </sheetData>
      <sheetData sheetId="27074">
        <row r="9">
          <cell r="A9" t="str">
            <v>A</v>
          </cell>
        </row>
      </sheetData>
      <sheetData sheetId="27075">
        <row r="9">
          <cell r="A9" t="str">
            <v>A</v>
          </cell>
        </row>
      </sheetData>
      <sheetData sheetId="27076">
        <row r="9">
          <cell r="A9" t="str">
            <v>A</v>
          </cell>
        </row>
      </sheetData>
      <sheetData sheetId="27077">
        <row r="9">
          <cell r="A9" t="str">
            <v>A</v>
          </cell>
        </row>
      </sheetData>
      <sheetData sheetId="27078">
        <row r="9">
          <cell r="A9" t="str">
            <v>A</v>
          </cell>
        </row>
      </sheetData>
      <sheetData sheetId="27079">
        <row r="9">
          <cell r="A9" t="str">
            <v>A</v>
          </cell>
        </row>
      </sheetData>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efreshError="1"/>
      <sheetData sheetId="27099">
        <row r="9">
          <cell r="A9" t="str">
            <v>A</v>
          </cell>
        </row>
      </sheetData>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row r="9">
          <cell r="A9" t="str">
            <v>A</v>
          </cell>
        </row>
      </sheetData>
      <sheetData sheetId="27115">
        <row r="9">
          <cell r="A9" t="str">
            <v>A</v>
          </cell>
        </row>
      </sheetData>
      <sheetData sheetId="27116">
        <row r="9">
          <cell r="A9" t="str">
            <v>A</v>
          </cell>
        </row>
      </sheetData>
      <sheetData sheetId="27117">
        <row r="9">
          <cell r="A9" t="str">
            <v>A</v>
          </cell>
        </row>
      </sheetData>
      <sheetData sheetId="27118">
        <row r="9">
          <cell r="A9" t="str">
            <v>A</v>
          </cell>
        </row>
      </sheetData>
      <sheetData sheetId="27119">
        <row r="9">
          <cell r="A9" t="str">
            <v>A</v>
          </cell>
        </row>
      </sheetData>
      <sheetData sheetId="27120">
        <row r="9">
          <cell r="A9" t="str">
            <v>A</v>
          </cell>
        </row>
      </sheetData>
      <sheetData sheetId="27121">
        <row r="9">
          <cell r="A9" t="str">
            <v>A</v>
          </cell>
        </row>
      </sheetData>
      <sheetData sheetId="27122">
        <row r="9">
          <cell r="A9" t="str">
            <v>A</v>
          </cell>
        </row>
      </sheetData>
      <sheetData sheetId="27123">
        <row r="9">
          <cell r="A9" t="str">
            <v>A</v>
          </cell>
        </row>
      </sheetData>
      <sheetData sheetId="27124">
        <row r="9">
          <cell r="A9" t="str">
            <v>A</v>
          </cell>
        </row>
      </sheetData>
      <sheetData sheetId="27125">
        <row r="9">
          <cell r="A9" t="str">
            <v>A</v>
          </cell>
        </row>
      </sheetData>
      <sheetData sheetId="27126">
        <row r="9">
          <cell r="A9" t="str">
            <v>A</v>
          </cell>
        </row>
      </sheetData>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row r="9">
          <cell r="A9" t="str">
            <v>A</v>
          </cell>
        </row>
      </sheetData>
      <sheetData sheetId="27135">
        <row r="9">
          <cell r="A9" t="str">
            <v>A</v>
          </cell>
        </row>
      </sheetData>
      <sheetData sheetId="27136">
        <row r="9">
          <cell r="A9" t="str">
            <v>A</v>
          </cell>
        </row>
      </sheetData>
      <sheetData sheetId="27137">
        <row r="9">
          <cell r="A9" t="str">
            <v>A</v>
          </cell>
        </row>
      </sheetData>
      <sheetData sheetId="27138">
        <row r="9">
          <cell r="A9" t="str">
            <v>A</v>
          </cell>
        </row>
      </sheetData>
      <sheetData sheetId="27139">
        <row r="9">
          <cell r="A9" t="str">
            <v>A</v>
          </cell>
        </row>
      </sheetData>
      <sheetData sheetId="27140">
        <row r="9">
          <cell r="A9" t="str">
            <v>A</v>
          </cell>
        </row>
      </sheetData>
      <sheetData sheetId="27141">
        <row r="9">
          <cell r="A9" t="str">
            <v>A</v>
          </cell>
        </row>
      </sheetData>
      <sheetData sheetId="27142">
        <row r="9">
          <cell r="A9" t="str">
            <v>A</v>
          </cell>
        </row>
      </sheetData>
      <sheetData sheetId="27143">
        <row r="9">
          <cell r="A9" t="str">
            <v>A</v>
          </cell>
        </row>
      </sheetData>
      <sheetData sheetId="27144" refreshError="1"/>
      <sheetData sheetId="27145" refreshError="1"/>
      <sheetData sheetId="27146" refreshError="1"/>
      <sheetData sheetId="27147" refreshError="1"/>
      <sheetData sheetId="27148" refreshError="1"/>
      <sheetData sheetId="27149" refreshError="1"/>
      <sheetData sheetId="27150" refreshError="1"/>
      <sheetData sheetId="27151" refreshError="1"/>
      <sheetData sheetId="27152" refreshError="1"/>
      <sheetData sheetId="27153" refreshError="1"/>
      <sheetData sheetId="27154" refreshError="1"/>
      <sheetData sheetId="27155" refreshError="1"/>
      <sheetData sheetId="27156" refreshError="1"/>
      <sheetData sheetId="27157" refreshError="1"/>
      <sheetData sheetId="27158" refreshError="1"/>
      <sheetData sheetId="27159" refreshError="1"/>
      <sheetData sheetId="27160">
        <row r="9">
          <cell r="A9" t="str">
            <v>A</v>
          </cell>
        </row>
      </sheetData>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ow r="9">
          <cell r="A9" t="str">
            <v>A</v>
          </cell>
        </row>
      </sheetData>
      <sheetData sheetId="27186">
        <row r="9">
          <cell r="A9" t="str">
            <v>A</v>
          </cell>
        </row>
      </sheetData>
      <sheetData sheetId="27187">
        <row r="9">
          <cell r="A9" t="str">
            <v>A</v>
          </cell>
        </row>
      </sheetData>
      <sheetData sheetId="27188">
        <row r="9">
          <cell r="A9" t="str">
            <v>A</v>
          </cell>
        </row>
      </sheetData>
      <sheetData sheetId="27189">
        <row r="9">
          <cell r="A9" t="str">
            <v>A</v>
          </cell>
        </row>
      </sheetData>
      <sheetData sheetId="27190">
        <row r="9">
          <cell r="A9" t="str">
            <v>A</v>
          </cell>
        </row>
      </sheetData>
      <sheetData sheetId="27191">
        <row r="9">
          <cell r="A9" t="str">
            <v>A</v>
          </cell>
        </row>
      </sheetData>
      <sheetData sheetId="27192">
        <row r="9">
          <cell r="A9" t="str">
            <v>A</v>
          </cell>
        </row>
      </sheetData>
      <sheetData sheetId="27193">
        <row r="9">
          <cell r="A9" t="str">
            <v>A</v>
          </cell>
        </row>
      </sheetData>
      <sheetData sheetId="27194" refreshError="1"/>
      <sheetData sheetId="27195" refreshError="1"/>
      <sheetData sheetId="27196" refreshError="1"/>
      <sheetData sheetId="27197" refreshError="1"/>
      <sheetData sheetId="27198" refreshError="1"/>
      <sheetData sheetId="27199" refreshError="1"/>
      <sheetData sheetId="27200" refreshError="1"/>
      <sheetData sheetId="27201" refreshError="1"/>
      <sheetData sheetId="27202" refreshError="1"/>
      <sheetData sheetId="27203" refreshError="1"/>
      <sheetData sheetId="27204" refreshError="1"/>
      <sheetData sheetId="27205" refreshError="1"/>
      <sheetData sheetId="27206" refreshError="1"/>
      <sheetData sheetId="27207" refreshError="1"/>
      <sheetData sheetId="27208" refreshError="1"/>
      <sheetData sheetId="27209" refreshError="1"/>
      <sheetData sheetId="27210" refreshError="1"/>
      <sheetData sheetId="27211" refreshError="1"/>
      <sheetData sheetId="27212" refreshError="1"/>
      <sheetData sheetId="27213" refreshError="1"/>
      <sheetData sheetId="27214" refreshError="1"/>
      <sheetData sheetId="27215" refreshError="1"/>
      <sheetData sheetId="27216" refreshError="1"/>
      <sheetData sheetId="27217" refreshError="1"/>
      <sheetData sheetId="27218" refreshError="1"/>
      <sheetData sheetId="27219">
        <row r="9">
          <cell r="A9" t="str">
            <v>A</v>
          </cell>
        </row>
      </sheetData>
      <sheetData sheetId="27220">
        <row r="9">
          <cell r="A9" t="str">
            <v>A</v>
          </cell>
        </row>
      </sheetData>
      <sheetData sheetId="27221">
        <row r="9">
          <cell r="A9" t="str">
            <v>A</v>
          </cell>
        </row>
      </sheetData>
      <sheetData sheetId="27222">
        <row r="9">
          <cell r="A9" t="str">
            <v>A</v>
          </cell>
        </row>
      </sheetData>
      <sheetData sheetId="27223">
        <row r="9">
          <cell r="A9" t="str">
            <v>A</v>
          </cell>
        </row>
      </sheetData>
      <sheetData sheetId="27224">
        <row r="9">
          <cell r="A9" t="str">
            <v>A</v>
          </cell>
        </row>
      </sheetData>
      <sheetData sheetId="27225">
        <row r="9">
          <cell r="A9" t="str">
            <v>A</v>
          </cell>
        </row>
      </sheetData>
      <sheetData sheetId="27226">
        <row r="9">
          <cell r="A9" t="str">
            <v>A</v>
          </cell>
        </row>
      </sheetData>
      <sheetData sheetId="27227">
        <row r="9">
          <cell r="A9" t="str">
            <v>A</v>
          </cell>
        </row>
      </sheetData>
      <sheetData sheetId="27228">
        <row r="9">
          <cell r="A9" t="str">
            <v>A</v>
          </cell>
        </row>
      </sheetData>
      <sheetData sheetId="27229">
        <row r="9">
          <cell r="A9" t="str">
            <v>A</v>
          </cell>
        </row>
      </sheetData>
      <sheetData sheetId="27230">
        <row r="9">
          <cell r="A9" t="str">
            <v>A</v>
          </cell>
        </row>
      </sheetData>
      <sheetData sheetId="27231">
        <row r="9">
          <cell r="A9" t="str">
            <v>A</v>
          </cell>
        </row>
      </sheetData>
      <sheetData sheetId="27232">
        <row r="9">
          <cell r="A9" t="str">
            <v>A</v>
          </cell>
        </row>
      </sheetData>
      <sheetData sheetId="27233">
        <row r="9">
          <cell r="A9" t="str">
            <v>A</v>
          </cell>
        </row>
      </sheetData>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efreshError="1"/>
      <sheetData sheetId="27242" refreshError="1"/>
      <sheetData sheetId="27243" refreshError="1"/>
      <sheetData sheetId="27244" refreshError="1"/>
      <sheetData sheetId="27245" refreshError="1"/>
      <sheetData sheetId="27246" refreshError="1"/>
      <sheetData sheetId="27247" refreshError="1"/>
      <sheetData sheetId="27248" refreshError="1"/>
      <sheetData sheetId="27249" refreshError="1"/>
      <sheetData sheetId="27250" refreshError="1"/>
      <sheetData sheetId="27251" refreshError="1"/>
      <sheetData sheetId="27252" refreshError="1"/>
      <sheetData sheetId="27253" refreshError="1"/>
      <sheetData sheetId="27254" refreshError="1"/>
      <sheetData sheetId="27255" refreshError="1"/>
      <sheetData sheetId="27256" refreshError="1"/>
      <sheetData sheetId="27257" refreshError="1"/>
      <sheetData sheetId="27258" refreshError="1"/>
      <sheetData sheetId="27259" refreshError="1"/>
      <sheetData sheetId="27260" refreshError="1"/>
      <sheetData sheetId="27261" refreshError="1"/>
      <sheetData sheetId="27262" refreshError="1"/>
      <sheetData sheetId="27263" refreshError="1"/>
      <sheetData sheetId="27264" refreshError="1"/>
      <sheetData sheetId="27265" refreshError="1"/>
      <sheetData sheetId="27266" refreshError="1"/>
      <sheetData sheetId="27267" refreshError="1"/>
      <sheetData sheetId="27268" refreshError="1"/>
      <sheetData sheetId="27269" refreshError="1"/>
      <sheetData sheetId="27270" refreshError="1"/>
      <sheetData sheetId="27271" refreshError="1"/>
      <sheetData sheetId="27272" refreshError="1"/>
      <sheetData sheetId="27273" refreshError="1"/>
      <sheetData sheetId="27274" refreshError="1"/>
      <sheetData sheetId="27275" refreshError="1"/>
      <sheetData sheetId="27276" refreshError="1"/>
      <sheetData sheetId="27277" refreshError="1"/>
      <sheetData sheetId="27278" refreshError="1"/>
      <sheetData sheetId="27279" refreshError="1"/>
      <sheetData sheetId="27280" refreshError="1"/>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ow r="9">
          <cell r="A9" t="str">
            <v>A</v>
          </cell>
        </row>
      </sheetData>
      <sheetData sheetId="27347">
        <row r="9">
          <cell r="A9" t="str">
            <v>A</v>
          </cell>
        </row>
      </sheetData>
      <sheetData sheetId="27348" refreshError="1"/>
      <sheetData sheetId="27349">
        <row r="9">
          <cell r="A9" t="str">
            <v>A</v>
          </cell>
        </row>
      </sheetData>
      <sheetData sheetId="27350" refreshError="1"/>
      <sheetData sheetId="27351" refreshError="1"/>
      <sheetData sheetId="27352" refreshError="1"/>
      <sheetData sheetId="27353" refreshError="1"/>
      <sheetData sheetId="27354" refreshError="1"/>
      <sheetData sheetId="27355" refreshError="1"/>
      <sheetData sheetId="27356">
        <row r="9">
          <cell r="A9" t="str">
            <v>A</v>
          </cell>
        </row>
      </sheetData>
      <sheetData sheetId="27357" refreshError="1"/>
      <sheetData sheetId="27358">
        <row r="9">
          <cell r="A9" t="str">
            <v>A</v>
          </cell>
        </row>
      </sheetData>
      <sheetData sheetId="27359">
        <row r="9">
          <cell r="A9" t="str">
            <v>A</v>
          </cell>
        </row>
      </sheetData>
      <sheetData sheetId="27360" refreshError="1"/>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ow r="9">
          <cell r="A9" t="str">
            <v>A</v>
          </cell>
        </row>
      </sheetData>
      <sheetData sheetId="27367">
        <row r="9">
          <cell r="A9" t="str">
            <v>A</v>
          </cell>
        </row>
      </sheetData>
      <sheetData sheetId="27368">
        <row r="9">
          <cell r="A9" t="str">
            <v>A</v>
          </cell>
        </row>
      </sheetData>
      <sheetData sheetId="27369">
        <row r="9">
          <cell r="A9" t="str">
            <v>A</v>
          </cell>
        </row>
      </sheetData>
      <sheetData sheetId="27370">
        <row r="9">
          <cell r="A9" t="str">
            <v>A</v>
          </cell>
        </row>
      </sheetData>
      <sheetData sheetId="27371">
        <row r="9">
          <cell r="A9" t="str">
            <v>A</v>
          </cell>
        </row>
      </sheetData>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row r="9">
          <cell r="A9" t="str">
            <v>A</v>
          </cell>
        </row>
      </sheetData>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efreshError="1"/>
      <sheetData sheetId="27385" refreshError="1"/>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ow r="9">
          <cell r="A9" t="str">
            <v>A</v>
          </cell>
        </row>
      </sheetData>
      <sheetData sheetId="27399">
        <row r="9">
          <cell r="A9" t="str">
            <v>A</v>
          </cell>
        </row>
      </sheetData>
      <sheetData sheetId="27400">
        <row r="9">
          <cell r="A9" t="str">
            <v>A</v>
          </cell>
        </row>
      </sheetData>
      <sheetData sheetId="27401">
        <row r="9">
          <cell r="A9" t="str">
            <v>A</v>
          </cell>
        </row>
      </sheetData>
      <sheetData sheetId="27402">
        <row r="9">
          <cell r="A9" t="str">
            <v>A</v>
          </cell>
        </row>
      </sheetData>
      <sheetData sheetId="27403">
        <row r="9">
          <cell r="A9" t="str">
            <v>A</v>
          </cell>
        </row>
      </sheetData>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ow r="9">
          <cell r="A9" t="str">
            <v>A</v>
          </cell>
        </row>
      </sheetData>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ow r="9">
          <cell r="A9" t="str">
            <v>A</v>
          </cell>
        </row>
      </sheetData>
      <sheetData sheetId="27435">
        <row r="9">
          <cell r="A9" t="str">
            <v>A</v>
          </cell>
        </row>
      </sheetData>
      <sheetData sheetId="27436">
        <row r="9">
          <cell r="A9" t="str">
            <v>A</v>
          </cell>
        </row>
      </sheetData>
      <sheetData sheetId="27437">
        <row r="9">
          <cell r="A9" t="str">
            <v>A</v>
          </cell>
        </row>
      </sheetData>
      <sheetData sheetId="27438">
        <row r="9">
          <cell r="A9" t="str">
            <v>A</v>
          </cell>
        </row>
      </sheetData>
      <sheetData sheetId="27439">
        <row r="9">
          <cell r="A9" t="str">
            <v>A</v>
          </cell>
        </row>
      </sheetData>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ow r="9">
          <cell r="A9" t="str">
            <v>A</v>
          </cell>
        </row>
      </sheetData>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ow r="9">
          <cell r="A9" t="str">
            <v>A</v>
          </cell>
        </row>
      </sheetData>
      <sheetData sheetId="27462">
        <row r="9">
          <cell r="A9" t="str">
            <v>A</v>
          </cell>
        </row>
      </sheetData>
      <sheetData sheetId="27463">
        <row r="9">
          <cell r="A9" t="str">
            <v>A</v>
          </cell>
        </row>
      </sheetData>
      <sheetData sheetId="27464">
        <row r="9">
          <cell r="A9" t="str">
            <v>A</v>
          </cell>
        </row>
      </sheetData>
      <sheetData sheetId="27465">
        <row r="9">
          <cell r="A9" t="str">
            <v>A</v>
          </cell>
        </row>
      </sheetData>
      <sheetData sheetId="27466">
        <row r="9">
          <cell r="A9" t="str">
            <v>A</v>
          </cell>
        </row>
      </sheetData>
      <sheetData sheetId="27467">
        <row r="9">
          <cell r="A9" t="str">
            <v>A</v>
          </cell>
        </row>
      </sheetData>
      <sheetData sheetId="27468">
        <row r="9">
          <cell r="A9" t="str">
            <v>A</v>
          </cell>
        </row>
      </sheetData>
      <sheetData sheetId="27469">
        <row r="9">
          <cell r="A9" t="str">
            <v>A</v>
          </cell>
        </row>
      </sheetData>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efreshError="1"/>
      <sheetData sheetId="27475">
        <row r="9">
          <cell r="A9" t="str">
            <v>A</v>
          </cell>
        </row>
      </sheetData>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ow r="9">
          <cell r="A9" t="str">
            <v>A</v>
          </cell>
        </row>
      </sheetData>
      <sheetData sheetId="27481" refreshError="1"/>
      <sheetData sheetId="27482" refreshError="1"/>
      <sheetData sheetId="27483">
        <row r="9">
          <cell r="A9" t="str">
            <v>A</v>
          </cell>
        </row>
      </sheetData>
      <sheetData sheetId="27484">
        <row r="9">
          <cell r="A9" t="str">
            <v>A</v>
          </cell>
        </row>
      </sheetData>
      <sheetData sheetId="27485">
        <row r="9">
          <cell r="A9" t="str">
            <v>A</v>
          </cell>
        </row>
      </sheetData>
      <sheetData sheetId="27486">
        <row r="9">
          <cell r="A9" t="str">
            <v>A</v>
          </cell>
        </row>
      </sheetData>
      <sheetData sheetId="27487">
        <row r="9">
          <cell r="A9" t="str">
            <v>A</v>
          </cell>
        </row>
      </sheetData>
      <sheetData sheetId="27488">
        <row r="9">
          <cell r="A9" t="str">
            <v>A</v>
          </cell>
        </row>
      </sheetData>
      <sheetData sheetId="27489">
        <row r="9">
          <cell r="A9" t="str">
            <v>A</v>
          </cell>
        </row>
      </sheetData>
      <sheetData sheetId="27490">
        <row r="9">
          <cell r="A9" t="str">
            <v>A</v>
          </cell>
        </row>
      </sheetData>
      <sheetData sheetId="27491">
        <row r="9">
          <cell r="A9" t="str">
            <v>A</v>
          </cell>
        </row>
      </sheetData>
      <sheetData sheetId="27492">
        <row r="9">
          <cell r="A9" t="str">
            <v>A</v>
          </cell>
        </row>
      </sheetData>
      <sheetData sheetId="27493" refreshError="1"/>
      <sheetData sheetId="27494">
        <row r="9">
          <cell r="A9" t="str">
            <v>A</v>
          </cell>
        </row>
      </sheetData>
      <sheetData sheetId="27495" refreshError="1"/>
      <sheetData sheetId="27496">
        <row r="9">
          <cell r="A9" t="str">
            <v>A</v>
          </cell>
        </row>
      </sheetData>
      <sheetData sheetId="27497">
        <row r="9">
          <cell r="A9" t="str">
            <v>A</v>
          </cell>
        </row>
      </sheetData>
      <sheetData sheetId="27498">
        <row r="9">
          <cell r="A9" t="str">
            <v>A</v>
          </cell>
        </row>
      </sheetData>
      <sheetData sheetId="27499">
        <row r="9">
          <cell r="A9" t="str">
            <v>A</v>
          </cell>
        </row>
      </sheetData>
      <sheetData sheetId="27500">
        <row r="9">
          <cell r="A9" t="str">
            <v>A</v>
          </cell>
        </row>
      </sheetData>
      <sheetData sheetId="27501">
        <row r="9">
          <cell r="A9" t="str">
            <v>A</v>
          </cell>
        </row>
      </sheetData>
      <sheetData sheetId="27502">
        <row r="9">
          <cell r="A9" t="str">
            <v>A</v>
          </cell>
        </row>
      </sheetData>
      <sheetData sheetId="27503">
        <row r="9">
          <cell r="A9" t="str">
            <v>A</v>
          </cell>
        </row>
      </sheetData>
      <sheetData sheetId="27504">
        <row r="9">
          <cell r="A9" t="str">
            <v>A</v>
          </cell>
        </row>
      </sheetData>
      <sheetData sheetId="27505">
        <row r="9">
          <cell r="A9" t="str">
            <v>A</v>
          </cell>
        </row>
      </sheetData>
      <sheetData sheetId="27506">
        <row r="9">
          <cell r="A9" t="str">
            <v>A</v>
          </cell>
        </row>
      </sheetData>
      <sheetData sheetId="27507">
        <row r="9">
          <cell r="A9" t="str">
            <v>A</v>
          </cell>
        </row>
      </sheetData>
      <sheetData sheetId="27508">
        <row r="9">
          <cell r="A9" t="str">
            <v>A</v>
          </cell>
        </row>
      </sheetData>
      <sheetData sheetId="27509">
        <row r="9">
          <cell r="A9" t="str">
            <v>A</v>
          </cell>
        </row>
      </sheetData>
      <sheetData sheetId="27510">
        <row r="9">
          <cell r="A9" t="str">
            <v>A</v>
          </cell>
        </row>
      </sheetData>
      <sheetData sheetId="27511">
        <row r="9">
          <cell r="A9" t="str">
            <v>A</v>
          </cell>
        </row>
      </sheetData>
      <sheetData sheetId="27512">
        <row r="9">
          <cell r="A9" t="str">
            <v>A</v>
          </cell>
        </row>
      </sheetData>
      <sheetData sheetId="27513">
        <row r="9">
          <cell r="A9" t="str">
            <v>A</v>
          </cell>
        </row>
      </sheetData>
      <sheetData sheetId="27514">
        <row r="9">
          <cell r="A9" t="str">
            <v>A</v>
          </cell>
        </row>
      </sheetData>
      <sheetData sheetId="27515">
        <row r="9">
          <cell r="A9" t="str">
            <v>A</v>
          </cell>
        </row>
      </sheetData>
      <sheetData sheetId="27516">
        <row r="9">
          <cell r="A9" t="str">
            <v>A</v>
          </cell>
        </row>
      </sheetData>
      <sheetData sheetId="27517">
        <row r="9">
          <cell r="A9" t="str">
            <v>A</v>
          </cell>
        </row>
      </sheetData>
      <sheetData sheetId="27518">
        <row r="9">
          <cell r="A9" t="str">
            <v>A</v>
          </cell>
        </row>
      </sheetData>
      <sheetData sheetId="27519">
        <row r="9">
          <cell r="A9" t="str">
            <v>A</v>
          </cell>
        </row>
      </sheetData>
      <sheetData sheetId="27520">
        <row r="9">
          <cell r="A9" t="str">
            <v>A</v>
          </cell>
        </row>
      </sheetData>
      <sheetData sheetId="27521">
        <row r="9">
          <cell r="A9" t="str">
            <v>A</v>
          </cell>
        </row>
      </sheetData>
      <sheetData sheetId="27522">
        <row r="9">
          <cell r="A9" t="str">
            <v>A</v>
          </cell>
        </row>
      </sheetData>
      <sheetData sheetId="27523">
        <row r="9">
          <cell r="A9" t="str">
            <v>A</v>
          </cell>
        </row>
      </sheetData>
      <sheetData sheetId="27524">
        <row r="9">
          <cell r="A9" t="str">
            <v>A</v>
          </cell>
        </row>
      </sheetData>
      <sheetData sheetId="27525" refreshError="1"/>
      <sheetData sheetId="27526" refreshError="1"/>
      <sheetData sheetId="27527" refreshError="1"/>
      <sheetData sheetId="27528" refreshError="1"/>
      <sheetData sheetId="27529" refreshError="1"/>
      <sheetData sheetId="27530" refreshError="1"/>
      <sheetData sheetId="27531">
        <row r="9">
          <cell r="A9" t="str">
            <v>A</v>
          </cell>
        </row>
      </sheetData>
      <sheetData sheetId="27532">
        <row r="9">
          <cell r="A9" t="str">
            <v>A</v>
          </cell>
        </row>
      </sheetData>
      <sheetData sheetId="27533">
        <row r="9">
          <cell r="A9" t="str">
            <v>A</v>
          </cell>
        </row>
      </sheetData>
      <sheetData sheetId="27534">
        <row r="9">
          <cell r="A9" t="str">
            <v>A</v>
          </cell>
        </row>
      </sheetData>
      <sheetData sheetId="27535">
        <row r="9">
          <cell r="A9" t="str">
            <v>A</v>
          </cell>
        </row>
      </sheetData>
      <sheetData sheetId="27536">
        <row r="9">
          <cell r="A9" t="str">
            <v>A</v>
          </cell>
        </row>
      </sheetData>
      <sheetData sheetId="27537">
        <row r="9">
          <cell r="A9" t="str">
            <v>A</v>
          </cell>
        </row>
      </sheetData>
      <sheetData sheetId="27538">
        <row r="9">
          <cell r="A9" t="str">
            <v>A</v>
          </cell>
        </row>
      </sheetData>
      <sheetData sheetId="27539">
        <row r="9">
          <cell r="A9" t="str">
            <v>A</v>
          </cell>
        </row>
      </sheetData>
      <sheetData sheetId="27540">
        <row r="9">
          <cell r="A9" t="str">
            <v>A</v>
          </cell>
        </row>
      </sheetData>
      <sheetData sheetId="27541">
        <row r="9">
          <cell r="A9" t="str">
            <v>A</v>
          </cell>
        </row>
      </sheetData>
      <sheetData sheetId="27542">
        <row r="9">
          <cell r="A9" t="str">
            <v>A</v>
          </cell>
        </row>
      </sheetData>
      <sheetData sheetId="27543">
        <row r="9">
          <cell r="A9" t="str">
            <v>A</v>
          </cell>
        </row>
      </sheetData>
      <sheetData sheetId="27544">
        <row r="9">
          <cell r="A9" t="str">
            <v>A</v>
          </cell>
        </row>
      </sheetData>
      <sheetData sheetId="27545">
        <row r="9">
          <cell r="A9" t="str">
            <v>A</v>
          </cell>
        </row>
      </sheetData>
      <sheetData sheetId="27546">
        <row r="9">
          <cell r="A9" t="str">
            <v>A</v>
          </cell>
        </row>
      </sheetData>
      <sheetData sheetId="27547">
        <row r="9">
          <cell r="A9" t="str">
            <v>A</v>
          </cell>
        </row>
      </sheetData>
      <sheetData sheetId="27548">
        <row r="9">
          <cell r="A9" t="str">
            <v>A</v>
          </cell>
        </row>
      </sheetData>
      <sheetData sheetId="27549">
        <row r="9">
          <cell r="A9" t="str">
            <v>A</v>
          </cell>
        </row>
      </sheetData>
      <sheetData sheetId="27550">
        <row r="9">
          <cell r="A9" t="str">
            <v>A</v>
          </cell>
        </row>
      </sheetData>
      <sheetData sheetId="27551">
        <row r="9">
          <cell r="A9" t="str">
            <v>A</v>
          </cell>
        </row>
      </sheetData>
      <sheetData sheetId="27552">
        <row r="9">
          <cell r="A9" t="str">
            <v>A</v>
          </cell>
        </row>
      </sheetData>
      <sheetData sheetId="27553">
        <row r="9">
          <cell r="A9" t="str">
            <v>A</v>
          </cell>
        </row>
      </sheetData>
      <sheetData sheetId="27554">
        <row r="9">
          <cell r="A9" t="str">
            <v>A</v>
          </cell>
        </row>
      </sheetData>
      <sheetData sheetId="27555">
        <row r="9">
          <cell r="A9" t="str">
            <v>A</v>
          </cell>
        </row>
      </sheetData>
      <sheetData sheetId="27556">
        <row r="9">
          <cell r="A9" t="str">
            <v>A</v>
          </cell>
        </row>
      </sheetData>
      <sheetData sheetId="27557">
        <row r="9">
          <cell r="A9" t="str">
            <v>A</v>
          </cell>
        </row>
      </sheetData>
      <sheetData sheetId="27558">
        <row r="9">
          <cell r="A9" t="str">
            <v>A</v>
          </cell>
        </row>
      </sheetData>
      <sheetData sheetId="27559">
        <row r="9">
          <cell r="A9" t="str">
            <v>A</v>
          </cell>
        </row>
      </sheetData>
      <sheetData sheetId="27560">
        <row r="9">
          <cell r="A9" t="str">
            <v>A</v>
          </cell>
        </row>
      </sheetData>
      <sheetData sheetId="27561">
        <row r="9">
          <cell r="A9" t="str">
            <v>A</v>
          </cell>
        </row>
      </sheetData>
      <sheetData sheetId="27562">
        <row r="9">
          <cell r="A9" t="str">
            <v>A</v>
          </cell>
        </row>
      </sheetData>
      <sheetData sheetId="27563">
        <row r="9">
          <cell r="A9" t="str">
            <v>A</v>
          </cell>
        </row>
      </sheetData>
      <sheetData sheetId="27564">
        <row r="9">
          <cell r="A9" t="str">
            <v>A</v>
          </cell>
        </row>
      </sheetData>
      <sheetData sheetId="27565">
        <row r="9">
          <cell r="A9" t="str">
            <v>A</v>
          </cell>
        </row>
      </sheetData>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efreshError="1"/>
      <sheetData sheetId="27581">
        <row r="9">
          <cell r="A9" t="str">
            <v>A</v>
          </cell>
        </row>
      </sheetData>
      <sheetData sheetId="27582">
        <row r="9">
          <cell r="A9" t="str">
            <v>A</v>
          </cell>
        </row>
      </sheetData>
      <sheetData sheetId="27583">
        <row r="9">
          <cell r="A9" t="str">
            <v>A</v>
          </cell>
        </row>
      </sheetData>
      <sheetData sheetId="27584">
        <row r="9">
          <cell r="A9" t="str">
            <v>A</v>
          </cell>
        </row>
      </sheetData>
      <sheetData sheetId="27585">
        <row r="9">
          <cell r="A9" t="str">
            <v>A</v>
          </cell>
        </row>
      </sheetData>
      <sheetData sheetId="27586">
        <row r="9">
          <cell r="A9" t="str">
            <v>A</v>
          </cell>
        </row>
      </sheetData>
      <sheetData sheetId="27587">
        <row r="9">
          <cell r="A9" t="str">
            <v>A</v>
          </cell>
        </row>
      </sheetData>
      <sheetData sheetId="27588">
        <row r="9">
          <cell r="A9" t="str">
            <v>A</v>
          </cell>
        </row>
      </sheetData>
      <sheetData sheetId="27589">
        <row r="9">
          <cell r="A9" t="str">
            <v>A</v>
          </cell>
        </row>
      </sheetData>
      <sheetData sheetId="27590">
        <row r="9">
          <cell r="A9" t="str">
            <v>A</v>
          </cell>
        </row>
      </sheetData>
      <sheetData sheetId="27591" refreshError="1"/>
      <sheetData sheetId="27592" refreshError="1"/>
      <sheetData sheetId="27593">
        <row r="9">
          <cell r="A9" t="str">
            <v>A</v>
          </cell>
        </row>
      </sheetData>
      <sheetData sheetId="27594">
        <row r="9">
          <cell r="A9" t="str">
            <v>A</v>
          </cell>
        </row>
      </sheetData>
      <sheetData sheetId="27595">
        <row r="9">
          <cell r="A9" t="str">
            <v>A</v>
          </cell>
        </row>
      </sheetData>
      <sheetData sheetId="27596" refreshError="1"/>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row r="9">
          <cell r="A9" t="str">
            <v>A</v>
          </cell>
        </row>
      </sheetData>
      <sheetData sheetId="27617">
        <row r="9">
          <cell r="A9" t="str">
            <v>A</v>
          </cell>
        </row>
      </sheetData>
      <sheetData sheetId="27618" refreshError="1"/>
      <sheetData sheetId="27619" refreshError="1"/>
      <sheetData sheetId="27620" refreshError="1"/>
      <sheetData sheetId="27621" refreshError="1"/>
      <sheetData sheetId="27622" refreshError="1"/>
      <sheetData sheetId="27623" refreshError="1"/>
      <sheetData sheetId="27624" refreshError="1"/>
      <sheetData sheetId="27625" refreshError="1"/>
      <sheetData sheetId="27626" refreshError="1"/>
      <sheetData sheetId="27627" refreshError="1"/>
      <sheetData sheetId="27628" refreshError="1"/>
      <sheetData sheetId="27629" refreshError="1"/>
      <sheetData sheetId="27630" refreshError="1"/>
      <sheetData sheetId="27631" refreshError="1"/>
      <sheetData sheetId="27632" refreshError="1"/>
      <sheetData sheetId="27633" refreshError="1"/>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efreshError="1"/>
      <sheetData sheetId="27685" refreshError="1"/>
      <sheetData sheetId="27686" refreshError="1"/>
      <sheetData sheetId="27687" refreshError="1"/>
      <sheetData sheetId="27688" refreshError="1"/>
      <sheetData sheetId="27689" refreshError="1"/>
      <sheetData sheetId="27690" refreshError="1"/>
      <sheetData sheetId="27691">
        <row r="9">
          <cell r="A9" t="str">
            <v>A</v>
          </cell>
        </row>
      </sheetData>
      <sheetData sheetId="27692" refreshError="1"/>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efreshError="1"/>
      <sheetData sheetId="27706" refreshError="1"/>
      <sheetData sheetId="27707" refreshError="1"/>
      <sheetData sheetId="27708" refreshError="1"/>
      <sheetData sheetId="27709" refreshError="1"/>
      <sheetData sheetId="27710" refreshError="1"/>
      <sheetData sheetId="27711" refreshError="1"/>
      <sheetData sheetId="27712" refreshError="1"/>
      <sheetData sheetId="27713" refreshError="1"/>
      <sheetData sheetId="27714" refreshError="1"/>
      <sheetData sheetId="27715" refreshError="1"/>
      <sheetData sheetId="27716" refreshError="1"/>
      <sheetData sheetId="27717" refreshError="1"/>
      <sheetData sheetId="27718" refreshError="1"/>
      <sheetData sheetId="27719" refreshError="1"/>
      <sheetData sheetId="27720" refreshError="1"/>
      <sheetData sheetId="27721">
        <row r="9">
          <cell r="A9" t="str">
            <v>A</v>
          </cell>
        </row>
      </sheetData>
      <sheetData sheetId="27722">
        <row r="9">
          <cell r="A9" t="str">
            <v>A</v>
          </cell>
        </row>
      </sheetData>
      <sheetData sheetId="27723">
        <row r="9">
          <cell r="A9" t="str">
            <v>A</v>
          </cell>
        </row>
      </sheetData>
      <sheetData sheetId="27724">
        <row r="9">
          <cell r="A9" t="str">
            <v>A</v>
          </cell>
        </row>
      </sheetData>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ow r="9">
          <cell r="A9" t="str">
            <v>A</v>
          </cell>
        </row>
      </sheetData>
      <sheetData sheetId="27749">
        <row r="9">
          <cell r="A9" t="str">
            <v>A</v>
          </cell>
        </row>
      </sheetData>
      <sheetData sheetId="27750">
        <row r="9">
          <cell r="A9" t="str">
            <v>A</v>
          </cell>
        </row>
      </sheetData>
      <sheetData sheetId="27751">
        <row r="9">
          <cell r="A9" t="str">
            <v>A</v>
          </cell>
        </row>
      </sheetData>
      <sheetData sheetId="27752">
        <row r="9">
          <cell r="A9" t="str">
            <v>A</v>
          </cell>
        </row>
      </sheetData>
      <sheetData sheetId="27753">
        <row r="9">
          <cell r="A9" t="str">
            <v>A</v>
          </cell>
        </row>
      </sheetData>
      <sheetData sheetId="27754">
        <row r="9">
          <cell r="A9" t="str">
            <v>A</v>
          </cell>
        </row>
      </sheetData>
      <sheetData sheetId="27755" refreshError="1"/>
      <sheetData sheetId="27756" refreshError="1"/>
      <sheetData sheetId="27757">
        <row r="9">
          <cell r="A9" t="str">
            <v>A</v>
          </cell>
        </row>
      </sheetData>
      <sheetData sheetId="27758">
        <row r="9">
          <cell r="A9" t="str">
            <v>A</v>
          </cell>
        </row>
      </sheetData>
      <sheetData sheetId="27759">
        <row r="9">
          <cell r="A9" t="str">
            <v>A</v>
          </cell>
        </row>
      </sheetData>
      <sheetData sheetId="27760">
        <row r="9">
          <cell r="A9" t="str">
            <v>A</v>
          </cell>
        </row>
      </sheetData>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ow r="9">
          <cell r="A9" t="str">
            <v>A</v>
          </cell>
        </row>
      </sheetData>
      <sheetData sheetId="27781">
        <row r="9">
          <cell r="A9" t="str">
            <v>A</v>
          </cell>
        </row>
      </sheetData>
      <sheetData sheetId="27782">
        <row r="9">
          <cell r="A9" t="str">
            <v>A</v>
          </cell>
        </row>
      </sheetData>
      <sheetData sheetId="27783">
        <row r="9">
          <cell r="A9" t="str">
            <v>A</v>
          </cell>
        </row>
      </sheetData>
      <sheetData sheetId="27784">
        <row r="9">
          <cell r="A9" t="str">
            <v>A</v>
          </cell>
        </row>
      </sheetData>
      <sheetData sheetId="27785">
        <row r="9">
          <cell r="A9" t="str">
            <v>A</v>
          </cell>
        </row>
      </sheetData>
      <sheetData sheetId="27786">
        <row r="9">
          <cell r="A9" t="str">
            <v>A</v>
          </cell>
        </row>
      </sheetData>
      <sheetData sheetId="27787">
        <row r="9">
          <cell r="A9" t="str">
            <v>A</v>
          </cell>
        </row>
      </sheetData>
      <sheetData sheetId="27788" refreshError="1"/>
      <sheetData sheetId="27789">
        <row r="9">
          <cell r="A9" t="str">
            <v>A</v>
          </cell>
        </row>
      </sheetData>
      <sheetData sheetId="27790">
        <row r="9">
          <cell r="A9" t="str">
            <v>A</v>
          </cell>
        </row>
      </sheetData>
      <sheetData sheetId="27791">
        <row r="9">
          <cell r="A9" t="str">
            <v>A</v>
          </cell>
        </row>
      </sheetData>
      <sheetData sheetId="27792">
        <row r="9">
          <cell r="A9" t="str">
            <v>A</v>
          </cell>
        </row>
      </sheetData>
      <sheetData sheetId="27793">
        <row r="9">
          <cell r="A9" t="str">
            <v>A</v>
          </cell>
        </row>
      </sheetData>
      <sheetData sheetId="27794">
        <row r="9">
          <cell r="A9" t="str">
            <v>A</v>
          </cell>
        </row>
      </sheetData>
      <sheetData sheetId="27795">
        <row r="9">
          <cell r="A9" t="str">
            <v>A</v>
          </cell>
        </row>
      </sheetData>
      <sheetData sheetId="27796">
        <row r="9">
          <cell r="A9" t="str">
            <v>A</v>
          </cell>
        </row>
      </sheetData>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efreshError="1"/>
      <sheetData sheetId="27807" refreshError="1"/>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ow r="9">
          <cell r="A9" t="str">
            <v>A</v>
          </cell>
        </row>
      </sheetData>
      <sheetData sheetId="27874">
        <row r="9">
          <cell r="A9" t="str">
            <v>A</v>
          </cell>
        </row>
      </sheetData>
      <sheetData sheetId="27875">
        <row r="9">
          <cell r="A9" t="str">
            <v>A</v>
          </cell>
        </row>
      </sheetData>
      <sheetData sheetId="27876">
        <row r="9">
          <cell r="A9" t="str">
            <v>A</v>
          </cell>
        </row>
      </sheetData>
      <sheetData sheetId="27877">
        <row r="9">
          <cell r="A9" t="str">
            <v>A</v>
          </cell>
        </row>
      </sheetData>
      <sheetData sheetId="27878">
        <row r="9">
          <cell r="A9" t="str">
            <v>A</v>
          </cell>
        </row>
      </sheetData>
      <sheetData sheetId="27879">
        <row r="9">
          <cell r="A9" t="str">
            <v>A</v>
          </cell>
        </row>
      </sheetData>
      <sheetData sheetId="27880" refreshError="1"/>
      <sheetData sheetId="27881">
        <row r="9">
          <cell r="A9" t="str">
            <v>A</v>
          </cell>
        </row>
      </sheetData>
      <sheetData sheetId="27882">
        <row r="9">
          <cell r="A9" t="str">
            <v>A</v>
          </cell>
        </row>
      </sheetData>
      <sheetData sheetId="27883">
        <row r="9">
          <cell r="A9" t="str">
            <v>A</v>
          </cell>
        </row>
      </sheetData>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ow r="9">
          <cell r="A9" t="str">
            <v>A</v>
          </cell>
        </row>
      </sheetData>
      <sheetData sheetId="27925">
        <row r="9">
          <cell r="A9" t="str">
            <v>A</v>
          </cell>
        </row>
      </sheetData>
      <sheetData sheetId="27926">
        <row r="9">
          <cell r="A9" t="str">
            <v>A</v>
          </cell>
        </row>
      </sheetData>
      <sheetData sheetId="27927">
        <row r="9">
          <cell r="A9" t="str">
            <v>A</v>
          </cell>
        </row>
      </sheetData>
      <sheetData sheetId="27928">
        <row r="9">
          <cell r="A9" t="str">
            <v>A</v>
          </cell>
        </row>
      </sheetData>
      <sheetData sheetId="27929">
        <row r="9">
          <cell r="A9" t="str">
            <v>A</v>
          </cell>
        </row>
      </sheetData>
      <sheetData sheetId="27930">
        <row r="9">
          <cell r="A9" t="str">
            <v>A</v>
          </cell>
        </row>
      </sheetData>
      <sheetData sheetId="27931">
        <row r="9">
          <cell r="A9" t="str">
            <v>A</v>
          </cell>
        </row>
      </sheetData>
      <sheetData sheetId="27932">
        <row r="9">
          <cell r="A9" t="str">
            <v>A</v>
          </cell>
        </row>
      </sheetData>
      <sheetData sheetId="27933">
        <row r="9">
          <cell r="A9" t="str">
            <v>A</v>
          </cell>
        </row>
      </sheetData>
      <sheetData sheetId="27934">
        <row r="9">
          <cell r="A9" t="str">
            <v>A</v>
          </cell>
        </row>
      </sheetData>
      <sheetData sheetId="27935">
        <row r="9">
          <cell r="A9" t="str">
            <v>A</v>
          </cell>
        </row>
      </sheetData>
      <sheetData sheetId="27936">
        <row r="9">
          <cell r="A9" t="str">
            <v>A</v>
          </cell>
        </row>
      </sheetData>
      <sheetData sheetId="27937">
        <row r="9">
          <cell r="A9" t="str">
            <v>A</v>
          </cell>
        </row>
      </sheetData>
      <sheetData sheetId="27938">
        <row r="9">
          <cell r="A9" t="str">
            <v>A</v>
          </cell>
        </row>
      </sheetData>
      <sheetData sheetId="27939">
        <row r="9">
          <cell r="A9" t="str">
            <v>A</v>
          </cell>
        </row>
      </sheetData>
      <sheetData sheetId="27940">
        <row r="9">
          <cell r="A9" t="str">
            <v>A</v>
          </cell>
        </row>
      </sheetData>
      <sheetData sheetId="27941">
        <row r="9">
          <cell r="A9" t="str">
            <v>A</v>
          </cell>
        </row>
      </sheetData>
      <sheetData sheetId="27942">
        <row r="9">
          <cell r="A9" t="str">
            <v>A</v>
          </cell>
        </row>
      </sheetData>
      <sheetData sheetId="27943">
        <row r="9">
          <cell r="A9" t="str">
            <v>A</v>
          </cell>
        </row>
      </sheetData>
      <sheetData sheetId="27944">
        <row r="9">
          <cell r="A9" t="str">
            <v>A</v>
          </cell>
        </row>
      </sheetData>
      <sheetData sheetId="27945">
        <row r="9">
          <cell r="A9" t="str">
            <v>A</v>
          </cell>
        </row>
      </sheetData>
      <sheetData sheetId="27946">
        <row r="9">
          <cell r="A9" t="str">
            <v>A</v>
          </cell>
        </row>
      </sheetData>
      <sheetData sheetId="27947">
        <row r="9">
          <cell r="A9" t="str">
            <v>A</v>
          </cell>
        </row>
      </sheetData>
      <sheetData sheetId="27948">
        <row r="9">
          <cell r="A9" t="str">
            <v>A</v>
          </cell>
        </row>
      </sheetData>
      <sheetData sheetId="27949">
        <row r="9">
          <cell r="A9" t="str">
            <v>A</v>
          </cell>
        </row>
      </sheetData>
      <sheetData sheetId="27950">
        <row r="9">
          <cell r="A9" t="str">
            <v>A</v>
          </cell>
        </row>
      </sheetData>
      <sheetData sheetId="27951">
        <row r="9">
          <cell r="A9" t="str">
            <v>A</v>
          </cell>
        </row>
      </sheetData>
      <sheetData sheetId="27952">
        <row r="9">
          <cell r="A9" t="str">
            <v>A</v>
          </cell>
        </row>
      </sheetData>
      <sheetData sheetId="27953">
        <row r="9">
          <cell r="A9" t="str">
            <v>A</v>
          </cell>
        </row>
      </sheetData>
      <sheetData sheetId="27954">
        <row r="9">
          <cell r="A9" t="str">
            <v>A</v>
          </cell>
        </row>
      </sheetData>
      <sheetData sheetId="27955">
        <row r="9">
          <cell r="A9" t="str">
            <v>A</v>
          </cell>
        </row>
      </sheetData>
      <sheetData sheetId="27956">
        <row r="9">
          <cell r="A9" t="str">
            <v>A</v>
          </cell>
        </row>
      </sheetData>
      <sheetData sheetId="27957">
        <row r="9">
          <cell r="A9" t="str">
            <v>A</v>
          </cell>
        </row>
      </sheetData>
      <sheetData sheetId="27958">
        <row r="9">
          <cell r="A9" t="str">
            <v>A</v>
          </cell>
        </row>
      </sheetData>
      <sheetData sheetId="27959">
        <row r="9">
          <cell r="A9" t="str">
            <v>A</v>
          </cell>
        </row>
      </sheetData>
      <sheetData sheetId="27960">
        <row r="9">
          <cell r="A9" t="str">
            <v>A</v>
          </cell>
        </row>
      </sheetData>
      <sheetData sheetId="27961">
        <row r="9">
          <cell r="A9" t="str">
            <v>A</v>
          </cell>
        </row>
      </sheetData>
      <sheetData sheetId="27962">
        <row r="9">
          <cell r="A9" t="str">
            <v>A</v>
          </cell>
        </row>
      </sheetData>
      <sheetData sheetId="27963">
        <row r="9">
          <cell r="A9" t="str">
            <v>A</v>
          </cell>
        </row>
      </sheetData>
      <sheetData sheetId="27964">
        <row r="9">
          <cell r="A9" t="str">
            <v>A</v>
          </cell>
        </row>
      </sheetData>
      <sheetData sheetId="27965">
        <row r="9">
          <cell r="A9" t="str">
            <v>A</v>
          </cell>
        </row>
      </sheetData>
      <sheetData sheetId="27966">
        <row r="9">
          <cell r="A9" t="str">
            <v>A</v>
          </cell>
        </row>
      </sheetData>
      <sheetData sheetId="27967">
        <row r="9">
          <cell r="A9" t="str">
            <v>A</v>
          </cell>
        </row>
      </sheetData>
      <sheetData sheetId="27968">
        <row r="9">
          <cell r="A9" t="str">
            <v>A</v>
          </cell>
        </row>
      </sheetData>
      <sheetData sheetId="27969">
        <row r="9">
          <cell r="A9" t="str">
            <v>A</v>
          </cell>
        </row>
      </sheetData>
      <sheetData sheetId="27970">
        <row r="9">
          <cell r="A9" t="str">
            <v>A</v>
          </cell>
        </row>
      </sheetData>
      <sheetData sheetId="27971">
        <row r="9">
          <cell r="A9" t="str">
            <v>A</v>
          </cell>
        </row>
      </sheetData>
      <sheetData sheetId="27972">
        <row r="9">
          <cell r="A9" t="str">
            <v>A</v>
          </cell>
        </row>
      </sheetData>
      <sheetData sheetId="27973">
        <row r="9">
          <cell r="A9" t="str">
            <v>A</v>
          </cell>
        </row>
      </sheetData>
      <sheetData sheetId="27974">
        <row r="9">
          <cell r="A9" t="str">
            <v>A</v>
          </cell>
        </row>
      </sheetData>
      <sheetData sheetId="27975">
        <row r="9">
          <cell r="A9" t="str">
            <v>A</v>
          </cell>
        </row>
      </sheetData>
      <sheetData sheetId="27976">
        <row r="9">
          <cell r="A9" t="str">
            <v>A</v>
          </cell>
        </row>
      </sheetData>
      <sheetData sheetId="27977">
        <row r="9">
          <cell r="A9" t="str">
            <v>A</v>
          </cell>
        </row>
      </sheetData>
      <sheetData sheetId="27978">
        <row r="9">
          <cell r="A9" t="str">
            <v>A</v>
          </cell>
        </row>
      </sheetData>
      <sheetData sheetId="27979">
        <row r="9">
          <cell r="A9" t="str">
            <v>A</v>
          </cell>
        </row>
      </sheetData>
      <sheetData sheetId="27980">
        <row r="9">
          <cell r="A9" t="str">
            <v>A</v>
          </cell>
        </row>
      </sheetData>
      <sheetData sheetId="27981">
        <row r="9">
          <cell r="A9" t="str">
            <v>A</v>
          </cell>
        </row>
      </sheetData>
      <sheetData sheetId="27982">
        <row r="9">
          <cell r="A9" t="str">
            <v>A</v>
          </cell>
        </row>
      </sheetData>
      <sheetData sheetId="27983">
        <row r="9">
          <cell r="A9" t="str">
            <v>A</v>
          </cell>
        </row>
      </sheetData>
      <sheetData sheetId="27984">
        <row r="9">
          <cell r="A9" t="str">
            <v>A</v>
          </cell>
        </row>
      </sheetData>
      <sheetData sheetId="27985">
        <row r="9">
          <cell r="A9" t="str">
            <v>A</v>
          </cell>
        </row>
      </sheetData>
      <sheetData sheetId="27986">
        <row r="9">
          <cell r="A9" t="str">
            <v>A</v>
          </cell>
        </row>
      </sheetData>
      <sheetData sheetId="27987">
        <row r="9">
          <cell r="A9" t="str">
            <v>A</v>
          </cell>
        </row>
      </sheetData>
      <sheetData sheetId="27988">
        <row r="9">
          <cell r="A9" t="str">
            <v>A</v>
          </cell>
        </row>
      </sheetData>
      <sheetData sheetId="27989">
        <row r="9">
          <cell r="A9" t="str">
            <v>A</v>
          </cell>
        </row>
      </sheetData>
      <sheetData sheetId="27990">
        <row r="9">
          <cell r="A9" t="str">
            <v>A</v>
          </cell>
        </row>
      </sheetData>
      <sheetData sheetId="27991">
        <row r="9">
          <cell r="A9" t="str">
            <v>A</v>
          </cell>
        </row>
      </sheetData>
      <sheetData sheetId="27992">
        <row r="9">
          <cell r="A9" t="str">
            <v>A</v>
          </cell>
        </row>
      </sheetData>
      <sheetData sheetId="27993">
        <row r="9">
          <cell r="A9" t="str">
            <v>A</v>
          </cell>
        </row>
      </sheetData>
      <sheetData sheetId="27994">
        <row r="9">
          <cell r="A9" t="str">
            <v>A</v>
          </cell>
        </row>
      </sheetData>
      <sheetData sheetId="27995">
        <row r="9">
          <cell r="A9" t="str">
            <v>A</v>
          </cell>
        </row>
      </sheetData>
      <sheetData sheetId="27996">
        <row r="9">
          <cell r="A9" t="str">
            <v>A</v>
          </cell>
        </row>
      </sheetData>
      <sheetData sheetId="27997">
        <row r="9">
          <cell r="A9" t="str">
            <v>A</v>
          </cell>
        </row>
      </sheetData>
      <sheetData sheetId="27998">
        <row r="9">
          <cell r="A9" t="str">
            <v>A</v>
          </cell>
        </row>
      </sheetData>
      <sheetData sheetId="27999">
        <row r="9">
          <cell r="A9" t="str">
            <v>A</v>
          </cell>
        </row>
      </sheetData>
      <sheetData sheetId="28000">
        <row r="9">
          <cell r="A9" t="str">
            <v>A</v>
          </cell>
        </row>
      </sheetData>
      <sheetData sheetId="28001">
        <row r="9">
          <cell r="A9" t="str">
            <v>A</v>
          </cell>
        </row>
      </sheetData>
      <sheetData sheetId="28002">
        <row r="9">
          <cell r="A9" t="str">
            <v>A</v>
          </cell>
        </row>
      </sheetData>
      <sheetData sheetId="28003">
        <row r="9">
          <cell r="A9" t="str">
            <v>A</v>
          </cell>
        </row>
      </sheetData>
      <sheetData sheetId="28004">
        <row r="9">
          <cell r="A9" t="str">
            <v>A</v>
          </cell>
        </row>
      </sheetData>
      <sheetData sheetId="28005">
        <row r="9">
          <cell r="A9" t="str">
            <v>A</v>
          </cell>
        </row>
      </sheetData>
      <sheetData sheetId="28006">
        <row r="9">
          <cell r="A9" t="str">
            <v>A</v>
          </cell>
        </row>
      </sheetData>
      <sheetData sheetId="28007">
        <row r="9">
          <cell r="A9" t="str">
            <v>A</v>
          </cell>
        </row>
      </sheetData>
      <sheetData sheetId="28008">
        <row r="9">
          <cell r="A9" t="str">
            <v>A</v>
          </cell>
        </row>
      </sheetData>
      <sheetData sheetId="28009">
        <row r="9">
          <cell r="A9" t="str">
            <v>A</v>
          </cell>
        </row>
      </sheetData>
      <sheetData sheetId="28010">
        <row r="9">
          <cell r="A9" t="str">
            <v>A</v>
          </cell>
        </row>
      </sheetData>
      <sheetData sheetId="28011">
        <row r="9">
          <cell r="A9" t="str">
            <v>A</v>
          </cell>
        </row>
      </sheetData>
      <sheetData sheetId="28012">
        <row r="9">
          <cell r="A9" t="str">
            <v>A</v>
          </cell>
        </row>
      </sheetData>
      <sheetData sheetId="28013">
        <row r="9">
          <cell r="A9" t="str">
            <v>A</v>
          </cell>
        </row>
      </sheetData>
      <sheetData sheetId="28014">
        <row r="9">
          <cell r="A9" t="str">
            <v>A</v>
          </cell>
        </row>
      </sheetData>
      <sheetData sheetId="28015">
        <row r="9">
          <cell r="A9" t="str">
            <v>A</v>
          </cell>
        </row>
      </sheetData>
      <sheetData sheetId="28016">
        <row r="9">
          <cell r="A9" t="str">
            <v>A</v>
          </cell>
        </row>
      </sheetData>
      <sheetData sheetId="28017">
        <row r="9">
          <cell r="A9" t="str">
            <v>A</v>
          </cell>
        </row>
      </sheetData>
      <sheetData sheetId="28018">
        <row r="9">
          <cell r="A9" t="str">
            <v>A</v>
          </cell>
        </row>
      </sheetData>
      <sheetData sheetId="28019">
        <row r="9">
          <cell r="A9" t="str">
            <v>A</v>
          </cell>
        </row>
      </sheetData>
      <sheetData sheetId="28020">
        <row r="9">
          <cell r="A9" t="str">
            <v>A</v>
          </cell>
        </row>
      </sheetData>
      <sheetData sheetId="28021">
        <row r="9">
          <cell r="A9" t="str">
            <v>A</v>
          </cell>
        </row>
      </sheetData>
      <sheetData sheetId="28022">
        <row r="9">
          <cell r="A9" t="str">
            <v>A</v>
          </cell>
        </row>
      </sheetData>
      <sheetData sheetId="28023">
        <row r="9">
          <cell r="A9" t="str">
            <v>A</v>
          </cell>
        </row>
      </sheetData>
      <sheetData sheetId="28024">
        <row r="9">
          <cell r="A9" t="str">
            <v>A</v>
          </cell>
        </row>
      </sheetData>
      <sheetData sheetId="28025">
        <row r="9">
          <cell r="A9" t="str">
            <v>A</v>
          </cell>
        </row>
      </sheetData>
      <sheetData sheetId="28026">
        <row r="9">
          <cell r="A9" t="str">
            <v>A</v>
          </cell>
        </row>
      </sheetData>
      <sheetData sheetId="28027">
        <row r="9">
          <cell r="A9" t="str">
            <v>A</v>
          </cell>
        </row>
      </sheetData>
      <sheetData sheetId="28028">
        <row r="9">
          <cell r="A9" t="str">
            <v>A</v>
          </cell>
        </row>
      </sheetData>
      <sheetData sheetId="28029">
        <row r="9">
          <cell r="A9" t="str">
            <v>A</v>
          </cell>
        </row>
      </sheetData>
      <sheetData sheetId="28030">
        <row r="9">
          <cell r="A9" t="str">
            <v>A</v>
          </cell>
        </row>
      </sheetData>
      <sheetData sheetId="28031">
        <row r="9">
          <cell r="A9" t="str">
            <v>A</v>
          </cell>
        </row>
      </sheetData>
      <sheetData sheetId="28032">
        <row r="9">
          <cell r="A9" t="str">
            <v>A</v>
          </cell>
        </row>
      </sheetData>
      <sheetData sheetId="28033">
        <row r="9">
          <cell r="A9" t="str">
            <v>A</v>
          </cell>
        </row>
      </sheetData>
      <sheetData sheetId="28034">
        <row r="9">
          <cell r="A9" t="str">
            <v>A</v>
          </cell>
        </row>
      </sheetData>
      <sheetData sheetId="28035">
        <row r="9">
          <cell r="A9" t="str">
            <v>A</v>
          </cell>
        </row>
      </sheetData>
      <sheetData sheetId="28036">
        <row r="9">
          <cell r="A9" t="str">
            <v>A</v>
          </cell>
        </row>
      </sheetData>
      <sheetData sheetId="28037">
        <row r="9">
          <cell r="A9" t="str">
            <v>A</v>
          </cell>
        </row>
      </sheetData>
      <sheetData sheetId="28038">
        <row r="9">
          <cell r="A9" t="str">
            <v>A</v>
          </cell>
        </row>
      </sheetData>
      <sheetData sheetId="28039">
        <row r="9">
          <cell r="A9" t="str">
            <v>A</v>
          </cell>
        </row>
      </sheetData>
      <sheetData sheetId="28040">
        <row r="9">
          <cell r="A9" t="str">
            <v>A</v>
          </cell>
        </row>
      </sheetData>
      <sheetData sheetId="28041">
        <row r="9">
          <cell r="A9" t="str">
            <v>A</v>
          </cell>
        </row>
      </sheetData>
      <sheetData sheetId="28042">
        <row r="9">
          <cell r="A9" t="str">
            <v>A</v>
          </cell>
        </row>
      </sheetData>
      <sheetData sheetId="28043">
        <row r="9">
          <cell r="A9" t="str">
            <v>A</v>
          </cell>
        </row>
      </sheetData>
      <sheetData sheetId="28044">
        <row r="9">
          <cell r="A9" t="str">
            <v>A</v>
          </cell>
        </row>
      </sheetData>
      <sheetData sheetId="28045">
        <row r="9">
          <cell r="A9" t="str">
            <v>A</v>
          </cell>
        </row>
      </sheetData>
      <sheetData sheetId="28046">
        <row r="9">
          <cell r="A9" t="str">
            <v>A</v>
          </cell>
        </row>
      </sheetData>
      <sheetData sheetId="28047">
        <row r="9">
          <cell r="A9" t="str">
            <v>A</v>
          </cell>
        </row>
      </sheetData>
      <sheetData sheetId="28048">
        <row r="9">
          <cell r="A9" t="str">
            <v>A</v>
          </cell>
        </row>
      </sheetData>
      <sheetData sheetId="28049">
        <row r="9">
          <cell r="A9" t="str">
            <v>A</v>
          </cell>
        </row>
      </sheetData>
      <sheetData sheetId="28050">
        <row r="9">
          <cell r="A9" t="str">
            <v>A</v>
          </cell>
        </row>
      </sheetData>
      <sheetData sheetId="28051">
        <row r="9">
          <cell r="A9" t="str">
            <v>A</v>
          </cell>
        </row>
      </sheetData>
      <sheetData sheetId="28052">
        <row r="9">
          <cell r="A9" t="str">
            <v>A</v>
          </cell>
        </row>
      </sheetData>
      <sheetData sheetId="28053">
        <row r="9">
          <cell r="A9" t="str">
            <v>A</v>
          </cell>
        </row>
      </sheetData>
      <sheetData sheetId="28054">
        <row r="9">
          <cell r="A9" t="str">
            <v>A</v>
          </cell>
        </row>
      </sheetData>
      <sheetData sheetId="28055">
        <row r="9">
          <cell r="A9" t="str">
            <v>A</v>
          </cell>
        </row>
      </sheetData>
      <sheetData sheetId="28056">
        <row r="9">
          <cell r="A9" t="str">
            <v>A</v>
          </cell>
        </row>
      </sheetData>
      <sheetData sheetId="28057">
        <row r="9">
          <cell r="A9" t="str">
            <v>A</v>
          </cell>
        </row>
      </sheetData>
      <sheetData sheetId="28058">
        <row r="9">
          <cell r="A9" t="str">
            <v>A</v>
          </cell>
        </row>
      </sheetData>
      <sheetData sheetId="28059">
        <row r="9">
          <cell r="A9" t="str">
            <v>A</v>
          </cell>
        </row>
      </sheetData>
      <sheetData sheetId="28060">
        <row r="9">
          <cell r="A9" t="str">
            <v>A</v>
          </cell>
        </row>
      </sheetData>
      <sheetData sheetId="28061">
        <row r="9">
          <cell r="A9" t="str">
            <v>A</v>
          </cell>
        </row>
      </sheetData>
      <sheetData sheetId="28062">
        <row r="9">
          <cell r="A9" t="str">
            <v>A</v>
          </cell>
        </row>
      </sheetData>
      <sheetData sheetId="28063">
        <row r="9">
          <cell r="A9" t="str">
            <v>A</v>
          </cell>
        </row>
      </sheetData>
      <sheetData sheetId="28064">
        <row r="9">
          <cell r="A9" t="str">
            <v>A</v>
          </cell>
        </row>
      </sheetData>
      <sheetData sheetId="28065">
        <row r="9">
          <cell r="A9" t="str">
            <v>A</v>
          </cell>
        </row>
      </sheetData>
      <sheetData sheetId="28066">
        <row r="9">
          <cell r="A9" t="str">
            <v>A</v>
          </cell>
        </row>
      </sheetData>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ow r="9">
          <cell r="A9" t="str">
            <v>A</v>
          </cell>
        </row>
      </sheetData>
      <sheetData sheetId="28094" refreshError="1"/>
      <sheetData sheetId="28095" refreshError="1"/>
      <sheetData sheetId="28096" refreshError="1"/>
      <sheetData sheetId="28097" refreshError="1"/>
      <sheetData sheetId="28098">
        <row r="9">
          <cell r="A9" t="str">
            <v>A</v>
          </cell>
        </row>
      </sheetData>
      <sheetData sheetId="28099" refreshError="1"/>
      <sheetData sheetId="28100">
        <row r="9">
          <cell r="A9" t="str">
            <v>A</v>
          </cell>
        </row>
      </sheetData>
      <sheetData sheetId="28101"/>
      <sheetData sheetId="28102">
        <row r="9">
          <cell r="A9" t="str">
            <v>A</v>
          </cell>
        </row>
      </sheetData>
      <sheetData sheetId="28103">
        <row r="9">
          <cell r="A9" t="str">
            <v>A</v>
          </cell>
        </row>
      </sheetData>
      <sheetData sheetId="28104"/>
      <sheetData sheetId="28105">
        <row r="9">
          <cell r="A9" t="str">
            <v>A</v>
          </cell>
        </row>
      </sheetData>
      <sheetData sheetId="28106"/>
      <sheetData sheetId="28107"/>
      <sheetData sheetId="28108">
        <row r="9">
          <cell r="A9" t="str">
            <v>A</v>
          </cell>
        </row>
      </sheetData>
      <sheetData sheetId="28109">
        <row r="9">
          <cell r="A9" t="str">
            <v>A</v>
          </cell>
        </row>
      </sheetData>
      <sheetData sheetId="28110">
        <row r="9">
          <cell r="A9" t="str">
            <v>A</v>
          </cell>
        </row>
      </sheetData>
      <sheetData sheetId="28111">
        <row r="9">
          <cell r="A9" t="str">
            <v>A</v>
          </cell>
        </row>
      </sheetData>
      <sheetData sheetId="28112">
        <row r="9">
          <cell r="A9" t="str">
            <v>A</v>
          </cell>
        </row>
      </sheetData>
      <sheetData sheetId="28113">
        <row r="9">
          <cell r="A9" t="str">
            <v>A</v>
          </cell>
        </row>
      </sheetData>
      <sheetData sheetId="28114">
        <row r="9">
          <cell r="A9" t="str">
            <v>A</v>
          </cell>
        </row>
      </sheetData>
      <sheetData sheetId="28115">
        <row r="9">
          <cell r="A9" t="str">
            <v>A</v>
          </cell>
        </row>
      </sheetData>
      <sheetData sheetId="28116" refreshError="1"/>
      <sheetData sheetId="28117" refreshError="1"/>
      <sheetData sheetId="28118">
        <row r="9">
          <cell r="A9" t="str">
            <v>A</v>
          </cell>
        </row>
      </sheetData>
      <sheetData sheetId="28119">
        <row r="9">
          <cell r="A9" t="str">
            <v>A</v>
          </cell>
        </row>
      </sheetData>
      <sheetData sheetId="28120">
        <row r="9">
          <cell r="A9" t="str">
            <v>A</v>
          </cell>
        </row>
      </sheetData>
      <sheetData sheetId="28121">
        <row r="9">
          <cell r="A9" t="str">
            <v>A</v>
          </cell>
        </row>
      </sheetData>
      <sheetData sheetId="28122">
        <row r="9">
          <cell r="A9" t="str">
            <v>A</v>
          </cell>
        </row>
      </sheetData>
      <sheetData sheetId="28123">
        <row r="9">
          <cell r="A9" t="str">
            <v>A</v>
          </cell>
        </row>
      </sheetData>
      <sheetData sheetId="28124">
        <row r="9">
          <cell r="A9" t="str">
            <v>A</v>
          </cell>
        </row>
      </sheetData>
      <sheetData sheetId="28125">
        <row r="9">
          <cell r="A9" t="str">
            <v>A</v>
          </cell>
        </row>
      </sheetData>
      <sheetData sheetId="28126">
        <row r="9">
          <cell r="A9" t="str">
            <v>A</v>
          </cell>
        </row>
      </sheetData>
      <sheetData sheetId="28127">
        <row r="9">
          <cell r="A9" t="str">
            <v>A</v>
          </cell>
        </row>
      </sheetData>
      <sheetData sheetId="28128"/>
      <sheetData sheetId="28129"/>
      <sheetData sheetId="28130">
        <row r="9">
          <cell r="A9" t="str">
            <v>A</v>
          </cell>
        </row>
      </sheetData>
      <sheetData sheetId="28131">
        <row r="9">
          <cell r="A9" t="str">
            <v>A</v>
          </cell>
        </row>
      </sheetData>
      <sheetData sheetId="28132">
        <row r="9">
          <cell r="A9" t="str">
            <v>A</v>
          </cell>
        </row>
      </sheetData>
      <sheetData sheetId="28133">
        <row r="9">
          <cell r="A9" t="str">
            <v>A</v>
          </cell>
        </row>
      </sheetData>
      <sheetData sheetId="28134">
        <row r="9">
          <cell r="A9" t="str">
            <v>A</v>
          </cell>
        </row>
      </sheetData>
      <sheetData sheetId="28135">
        <row r="9">
          <cell r="A9" t="str">
            <v>A</v>
          </cell>
        </row>
      </sheetData>
      <sheetData sheetId="28136">
        <row r="9">
          <cell r="A9" t="str">
            <v>A</v>
          </cell>
        </row>
      </sheetData>
      <sheetData sheetId="28137">
        <row r="9">
          <cell r="A9" t="str">
            <v>A</v>
          </cell>
        </row>
      </sheetData>
      <sheetData sheetId="28138">
        <row r="9">
          <cell r="A9" t="str">
            <v>A</v>
          </cell>
        </row>
      </sheetData>
      <sheetData sheetId="28139" refreshError="1"/>
      <sheetData sheetId="28140" refreshError="1"/>
      <sheetData sheetId="28141">
        <row r="9">
          <cell r="A9" t="str">
            <v>A</v>
          </cell>
        </row>
      </sheetData>
      <sheetData sheetId="28142">
        <row r="9">
          <cell r="A9" t="str">
            <v>A</v>
          </cell>
        </row>
      </sheetData>
      <sheetData sheetId="28143" refreshError="1"/>
      <sheetData sheetId="28144">
        <row r="9">
          <cell r="A9" t="str">
            <v>A</v>
          </cell>
        </row>
      </sheetData>
      <sheetData sheetId="28145">
        <row r="9">
          <cell r="A9" t="str">
            <v>A</v>
          </cell>
        </row>
      </sheetData>
      <sheetData sheetId="28146">
        <row r="9">
          <cell r="A9" t="str">
            <v>A</v>
          </cell>
        </row>
      </sheetData>
      <sheetData sheetId="28147">
        <row r="9">
          <cell r="A9" t="str">
            <v>A</v>
          </cell>
        </row>
      </sheetData>
      <sheetData sheetId="28148">
        <row r="9">
          <cell r="A9" t="str">
            <v>A</v>
          </cell>
        </row>
      </sheetData>
      <sheetData sheetId="28149">
        <row r="9">
          <cell r="A9" t="str">
            <v>A</v>
          </cell>
        </row>
      </sheetData>
      <sheetData sheetId="28150">
        <row r="9">
          <cell r="A9" t="str">
            <v>A</v>
          </cell>
        </row>
      </sheetData>
      <sheetData sheetId="28151">
        <row r="9">
          <cell r="A9" t="str">
            <v>A</v>
          </cell>
        </row>
      </sheetData>
      <sheetData sheetId="28152">
        <row r="9">
          <cell r="A9" t="str">
            <v>A</v>
          </cell>
        </row>
      </sheetData>
      <sheetData sheetId="28153">
        <row r="9">
          <cell r="A9" t="str">
            <v>A</v>
          </cell>
        </row>
      </sheetData>
      <sheetData sheetId="28154">
        <row r="9">
          <cell r="A9" t="str">
            <v>A</v>
          </cell>
        </row>
      </sheetData>
      <sheetData sheetId="28155">
        <row r="9">
          <cell r="A9" t="str">
            <v>A</v>
          </cell>
        </row>
      </sheetData>
      <sheetData sheetId="28156">
        <row r="9">
          <cell r="A9" t="str">
            <v>A</v>
          </cell>
        </row>
      </sheetData>
      <sheetData sheetId="28157">
        <row r="9">
          <cell r="A9" t="str">
            <v>A</v>
          </cell>
        </row>
      </sheetData>
      <sheetData sheetId="28158">
        <row r="9">
          <cell r="A9" t="str">
            <v>A</v>
          </cell>
        </row>
      </sheetData>
      <sheetData sheetId="28159">
        <row r="9">
          <cell r="A9" t="str">
            <v>A</v>
          </cell>
        </row>
      </sheetData>
      <sheetData sheetId="28160">
        <row r="9">
          <cell r="A9" t="str">
            <v>A</v>
          </cell>
        </row>
      </sheetData>
      <sheetData sheetId="28161">
        <row r="9">
          <cell r="A9" t="str">
            <v>A</v>
          </cell>
        </row>
      </sheetData>
      <sheetData sheetId="28162">
        <row r="9">
          <cell r="A9" t="str">
            <v>A</v>
          </cell>
        </row>
      </sheetData>
      <sheetData sheetId="28163">
        <row r="9">
          <cell r="A9" t="str">
            <v>A</v>
          </cell>
        </row>
      </sheetData>
      <sheetData sheetId="28164">
        <row r="9">
          <cell r="A9" t="str">
            <v>A</v>
          </cell>
        </row>
      </sheetData>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ow r="9">
          <cell r="A9" t="str">
            <v>A</v>
          </cell>
        </row>
      </sheetData>
      <sheetData sheetId="28174">
        <row r="9">
          <cell r="A9" t="str">
            <v>A</v>
          </cell>
        </row>
      </sheetData>
      <sheetData sheetId="28175">
        <row r="9">
          <cell r="A9" t="str">
            <v>A</v>
          </cell>
        </row>
      </sheetData>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row r="9">
          <cell r="A9" t="str">
            <v>A</v>
          </cell>
        </row>
      </sheetData>
      <sheetData sheetId="28186">
        <row r="9">
          <cell r="A9" t="str">
            <v>A</v>
          </cell>
        </row>
      </sheetData>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ow r="9">
          <cell r="A9" t="str">
            <v>A</v>
          </cell>
        </row>
      </sheetData>
      <sheetData sheetId="28194">
        <row r="9">
          <cell r="A9" t="str">
            <v>A</v>
          </cell>
        </row>
      </sheetData>
      <sheetData sheetId="28195">
        <row r="9">
          <cell r="A9" t="str">
            <v>A</v>
          </cell>
        </row>
      </sheetData>
      <sheetData sheetId="28196">
        <row r="9">
          <cell r="A9" t="str">
            <v>A</v>
          </cell>
        </row>
      </sheetData>
      <sheetData sheetId="28197">
        <row r="9">
          <cell r="A9" t="str">
            <v>A</v>
          </cell>
        </row>
      </sheetData>
      <sheetData sheetId="28198">
        <row r="9">
          <cell r="A9" t="str">
            <v>A</v>
          </cell>
        </row>
      </sheetData>
      <sheetData sheetId="28199">
        <row r="9">
          <cell r="A9" t="str">
            <v>A</v>
          </cell>
        </row>
      </sheetData>
      <sheetData sheetId="28200">
        <row r="9">
          <cell r="A9" t="str">
            <v>A</v>
          </cell>
        </row>
      </sheetData>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sheetData sheetId="28219" refreshError="1"/>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sheetData sheetId="28226"/>
      <sheetData sheetId="28227">
        <row r="9">
          <cell r="A9" t="str">
            <v>A</v>
          </cell>
        </row>
      </sheetData>
      <sheetData sheetId="28228">
        <row r="9">
          <cell r="A9" t="str">
            <v>A</v>
          </cell>
        </row>
      </sheetData>
      <sheetData sheetId="28229">
        <row r="9">
          <cell r="A9" t="str">
            <v>A</v>
          </cell>
        </row>
      </sheetData>
      <sheetData sheetId="28230" refreshError="1"/>
      <sheetData sheetId="28231" refreshError="1"/>
      <sheetData sheetId="28232" refreshError="1"/>
      <sheetData sheetId="28233" refreshError="1"/>
      <sheetData sheetId="28234" refreshError="1"/>
      <sheetData sheetId="28235" refreshError="1"/>
      <sheetData sheetId="28236" refreshError="1"/>
      <sheetData sheetId="28237">
        <row r="9">
          <cell r="A9" t="str">
            <v>A</v>
          </cell>
        </row>
      </sheetData>
      <sheetData sheetId="28238">
        <row r="9">
          <cell r="A9" t="str">
            <v>A</v>
          </cell>
        </row>
      </sheetData>
      <sheetData sheetId="28239"/>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ow r="9">
          <cell r="A9" t="str">
            <v>A</v>
          </cell>
        </row>
      </sheetData>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sheetData sheetId="28270"/>
      <sheetData sheetId="28271"/>
      <sheetData sheetId="28272"/>
      <sheetData sheetId="28273"/>
      <sheetData sheetId="28274"/>
      <sheetData sheetId="28275">
        <row r="9">
          <cell r="A9" t="str">
            <v>A</v>
          </cell>
        </row>
      </sheetData>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row r="9">
          <cell r="A9" t="str">
            <v>A</v>
          </cell>
        </row>
      </sheetData>
      <sheetData sheetId="28283">
        <row r="9">
          <cell r="A9" t="str">
            <v>A</v>
          </cell>
        </row>
      </sheetData>
      <sheetData sheetId="28284">
        <row r="9">
          <cell r="A9" t="str">
            <v>A</v>
          </cell>
        </row>
      </sheetData>
      <sheetData sheetId="28285">
        <row r="9">
          <cell r="A9" t="str">
            <v>A</v>
          </cell>
        </row>
      </sheetData>
      <sheetData sheetId="28286">
        <row r="9">
          <cell r="A9" t="str">
            <v>A</v>
          </cell>
        </row>
      </sheetData>
      <sheetData sheetId="28287">
        <row r="9">
          <cell r="A9" t="str">
            <v>A</v>
          </cell>
        </row>
      </sheetData>
      <sheetData sheetId="28288">
        <row r="9">
          <cell r="A9" t="str">
            <v>A</v>
          </cell>
        </row>
      </sheetData>
      <sheetData sheetId="28289">
        <row r="9">
          <cell r="A9" t="str">
            <v>A</v>
          </cell>
        </row>
      </sheetData>
      <sheetData sheetId="28290">
        <row r="9">
          <cell r="A9" t="str">
            <v>A</v>
          </cell>
        </row>
      </sheetData>
      <sheetData sheetId="28291">
        <row r="9">
          <cell r="A9" t="str">
            <v>A</v>
          </cell>
        </row>
      </sheetData>
      <sheetData sheetId="28292">
        <row r="9">
          <cell r="A9" t="str">
            <v>A</v>
          </cell>
        </row>
      </sheetData>
      <sheetData sheetId="28293">
        <row r="9">
          <cell r="A9" t="str">
            <v>A</v>
          </cell>
        </row>
      </sheetData>
      <sheetData sheetId="28294">
        <row r="9">
          <cell r="A9" t="str">
            <v>A</v>
          </cell>
        </row>
      </sheetData>
      <sheetData sheetId="28295">
        <row r="9">
          <cell r="A9" t="str">
            <v>A</v>
          </cell>
        </row>
      </sheetData>
      <sheetData sheetId="28296">
        <row r="9">
          <cell r="A9" t="str">
            <v>A</v>
          </cell>
        </row>
      </sheetData>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efreshError="1"/>
      <sheetData sheetId="28313" refreshError="1"/>
      <sheetData sheetId="28314" refreshError="1"/>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ow r="9">
          <cell r="A9" t="str">
            <v>A</v>
          </cell>
        </row>
      </sheetData>
      <sheetData sheetId="28323">
        <row r="9">
          <cell r="A9" t="str">
            <v>A</v>
          </cell>
        </row>
      </sheetData>
      <sheetData sheetId="28324"/>
      <sheetData sheetId="28325">
        <row r="9">
          <cell r="A9" t="str">
            <v>A</v>
          </cell>
        </row>
      </sheetData>
      <sheetData sheetId="28326">
        <row r="9">
          <cell r="A9" t="str">
            <v>A</v>
          </cell>
        </row>
      </sheetData>
      <sheetData sheetId="28327">
        <row r="9">
          <cell r="A9" t="str">
            <v>A</v>
          </cell>
        </row>
      </sheetData>
      <sheetData sheetId="28328" refreshError="1"/>
      <sheetData sheetId="28329" refreshError="1"/>
      <sheetData sheetId="28330" refreshError="1"/>
      <sheetData sheetId="28331" refreshError="1"/>
      <sheetData sheetId="28332" refreshError="1"/>
      <sheetData sheetId="28333" refreshError="1"/>
      <sheetData sheetId="28334" refreshError="1"/>
      <sheetData sheetId="28335" refreshError="1"/>
      <sheetData sheetId="28336" refreshError="1"/>
      <sheetData sheetId="28337" refreshError="1"/>
      <sheetData sheetId="28338" refreshError="1"/>
      <sheetData sheetId="28339" refreshError="1"/>
      <sheetData sheetId="28340" refreshError="1"/>
      <sheetData sheetId="28341" refreshError="1"/>
      <sheetData sheetId="28342" refreshError="1"/>
      <sheetData sheetId="28343" refreshError="1"/>
      <sheetData sheetId="28344" refreshError="1"/>
      <sheetData sheetId="28345" refreshError="1"/>
      <sheetData sheetId="28346" refreshError="1"/>
      <sheetData sheetId="28347" refreshError="1"/>
      <sheetData sheetId="28348" refreshError="1"/>
      <sheetData sheetId="28349" refreshError="1"/>
      <sheetData sheetId="28350" refreshError="1"/>
      <sheetData sheetId="28351" refreshError="1"/>
      <sheetData sheetId="28352" refreshError="1"/>
      <sheetData sheetId="28353" refreshError="1"/>
      <sheetData sheetId="28354" refreshError="1"/>
      <sheetData sheetId="28355" refreshError="1"/>
      <sheetData sheetId="28356" refreshError="1"/>
      <sheetData sheetId="28357" refreshError="1"/>
      <sheetData sheetId="28358" refreshError="1"/>
      <sheetData sheetId="28359" refreshError="1"/>
      <sheetData sheetId="28360" refreshError="1"/>
      <sheetData sheetId="28361" refreshError="1"/>
      <sheetData sheetId="28362" refreshError="1"/>
      <sheetData sheetId="28363" refreshError="1"/>
      <sheetData sheetId="28364" refreshError="1"/>
      <sheetData sheetId="28365" refreshError="1"/>
      <sheetData sheetId="28366" refreshError="1"/>
      <sheetData sheetId="28367" refreshError="1"/>
      <sheetData sheetId="28368" refreshError="1"/>
      <sheetData sheetId="28369" refreshError="1"/>
      <sheetData sheetId="28370" refreshError="1"/>
      <sheetData sheetId="28371" refreshError="1"/>
      <sheetData sheetId="28372" refreshError="1"/>
      <sheetData sheetId="28373" refreshError="1"/>
      <sheetData sheetId="28374" refreshError="1"/>
      <sheetData sheetId="28375" refreshError="1"/>
      <sheetData sheetId="28376" refreshError="1"/>
      <sheetData sheetId="28377" refreshError="1"/>
      <sheetData sheetId="28378" refreshError="1"/>
      <sheetData sheetId="28379" refreshError="1"/>
      <sheetData sheetId="28380" refreshError="1"/>
      <sheetData sheetId="28381" refreshError="1"/>
      <sheetData sheetId="28382" refreshError="1"/>
      <sheetData sheetId="28383" refreshError="1"/>
      <sheetData sheetId="28384" refreshError="1"/>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sheetData sheetId="28402"/>
      <sheetData sheetId="28403"/>
      <sheetData sheetId="28404"/>
      <sheetData sheetId="28405"/>
      <sheetData sheetId="28406"/>
      <sheetData sheetId="28407"/>
      <sheetData sheetId="28408"/>
      <sheetData sheetId="28409"/>
      <sheetData sheetId="28410"/>
      <sheetData sheetId="28411"/>
      <sheetData sheetId="28412"/>
      <sheetData sheetId="28413"/>
      <sheetData sheetId="28414"/>
      <sheetData sheetId="28415"/>
      <sheetData sheetId="28416"/>
      <sheetData sheetId="28417"/>
      <sheetData sheetId="28418"/>
      <sheetData sheetId="28419"/>
      <sheetData sheetId="28420"/>
      <sheetData sheetId="28421"/>
      <sheetData sheetId="28422"/>
      <sheetData sheetId="28423"/>
      <sheetData sheetId="28424"/>
      <sheetData sheetId="28425"/>
      <sheetData sheetId="28426"/>
      <sheetData sheetId="28427"/>
      <sheetData sheetId="28428"/>
      <sheetData sheetId="28429"/>
      <sheetData sheetId="28430"/>
      <sheetData sheetId="28431"/>
      <sheetData sheetId="28432"/>
      <sheetData sheetId="28433" refreshError="1"/>
      <sheetData sheetId="28434"/>
      <sheetData sheetId="28435">
        <row r="9">
          <cell r="A9" t="str">
            <v>A</v>
          </cell>
        </row>
      </sheetData>
      <sheetData sheetId="28436">
        <row r="9">
          <cell r="A9" t="str">
            <v>A</v>
          </cell>
        </row>
      </sheetData>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sheetData sheetId="28454"/>
      <sheetData sheetId="28455"/>
      <sheetData sheetId="28456"/>
      <sheetData sheetId="28457"/>
      <sheetData sheetId="28458"/>
      <sheetData sheetId="28459"/>
      <sheetData sheetId="28460"/>
      <sheetData sheetId="28461"/>
      <sheetData sheetId="28462"/>
      <sheetData sheetId="28463"/>
      <sheetData sheetId="28464">
        <row r="9">
          <cell r="A9" t="str">
            <v>A</v>
          </cell>
        </row>
      </sheetData>
      <sheetData sheetId="28465">
        <row r="9">
          <cell r="A9" t="str">
            <v>A</v>
          </cell>
        </row>
      </sheetData>
      <sheetData sheetId="28466">
        <row r="9">
          <cell r="A9" t="str">
            <v>A</v>
          </cell>
        </row>
      </sheetData>
      <sheetData sheetId="28467">
        <row r="9">
          <cell r="A9" t="str">
            <v>A</v>
          </cell>
        </row>
      </sheetData>
      <sheetData sheetId="28468">
        <row r="9">
          <cell r="A9" t="str">
            <v>A</v>
          </cell>
        </row>
      </sheetData>
      <sheetData sheetId="28469">
        <row r="9">
          <cell r="A9" t="str">
            <v>A</v>
          </cell>
        </row>
      </sheetData>
      <sheetData sheetId="28470">
        <row r="9">
          <cell r="A9" t="str">
            <v>A</v>
          </cell>
        </row>
      </sheetData>
      <sheetData sheetId="28471">
        <row r="9">
          <cell r="A9" t="str">
            <v>A</v>
          </cell>
        </row>
      </sheetData>
      <sheetData sheetId="28472">
        <row r="9">
          <cell r="A9" t="str">
            <v>A</v>
          </cell>
        </row>
      </sheetData>
      <sheetData sheetId="28473">
        <row r="9">
          <cell r="A9" t="str">
            <v>A</v>
          </cell>
        </row>
      </sheetData>
      <sheetData sheetId="28474">
        <row r="9">
          <cell r="A9" t="str">
            <v>A</v>
          </cell>
        </row>
      </sheetData>
      <sheetData sheetId="28475">
        <row r="9">
          <cell r="A9" t="str">
            <v>A</v>
          </cell>
        </row>
      </sheetData>
      <sheetData sheetId="28476">
        <row r="9">
          <cell r="A9" t="str">
            <v>A</v>
          </cell>
        </row>
      </sheetData>
      <sheetData sheetId="28477">
        <row r="9">
          <cell r="A9" t="str">
            <v>A</v>
          </cell>
        </row>
      </sheetData>
      <sheetData sheetId="28478">
        <row r="9">
          <cell r="A9" t="str">
            <v>A</v>
          </cell>
        </row>
      </sheetData>
      <sheetData sheetId="28479">
        <row r="9">
          <cell r="A9" t="str">
            <v>A</v>
          </cell>
        </row>
      </sheetData>
      <sheetData sheetId="28480">
        <row r="9">
          <cell r="A9" t="str">
            <v>A</v>
          </cell>
        </row>
      </sheetData>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sheetData sheetId="28507"/>
      <sheetData sheetId="28508"/>
      <sheetData sheetId="28509"/>
      <sheetData sheetId="28510"/>
      <sheetData sheetId="28511"/>
      <sheetData sheetId="28512"/>
      <sheetData sheetId="28513"/>
      <sheetData sheetId="28514"/>
      <sheetData sheetId="28515">
        <row r="9">
          <cell r="A9" t="str">
            <v>A</v>
          </cell>
        </row>
      </sheetData>
      <sheetData sheetId="28516"/>
      <sheetData sheetId="28517"/>
      <sheetData sheetId="28518" refreshError="1"/>
      <sheetData sheetId="28519"/>
      <sheetData sheetId="28520">
        <row r="9">
          <cell r="A9" t="str">
            <v>A</v>
          </cell>
        </row>
      </sheetData>
      <sheetData sheetId="28521"/>
      <sheetData sheetId="28522"/>
      <sheetData sheetId="28523">
        <row r="9">
          <cell r="A9" t="str">
            <v>A</v>
          </cell>
        </row>
      </sheetData>
      <sheetData sheetId="28524"/>
      <sheetData sheetId="28525"/>
      <sheetData sheetId="28526"/>
      <sheetData sheetId="28527" refreshError="1"/>
      <sheetData sheetId="28528" refreshError="1"/>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ow r="9">
          <cell r="A9" t="str">
            <v>A</v>
          </cell>
        </row>
      </sheetData>
      <sheetData sheetId="28540">
        <row r="9">
          <cell r="A9" t="str">
            <v>A</v>
          </cell>
        </row>
      </sheetData>
      <sheetData sheetId="28541">
        <row r="9">
          <cell r="A9" t="str">
            <v>A</v>
          </cell>
        </row>
      </sheetData>
      <sheetData sheetId="28542">
        <row r="9">
          <cell r="A9" t="str">
            <v>A</v>
          </cell>
        </row>
      </sheetData>
      <sheetData sheetId="28543">
        <row r="9">
          <cell r="A9" t="str">
            <v>A</v>
          </cell>
        </row>
      </sheetData>
      <sheetData sheetId="28544">
        <row r="9">
          <cell r="A9" t="str">
            <v>A</v>
          </cell>
        </row>
      </sheetData>
      <sheetData sheetId="28545">
        <row r="9">
          <cell r="A9" t="str">
            <v>A</v>
          </cell>
        </row>
      </sheetData>
      <sheetData sheetId="28546">
        <row r="9">
          <cell r="A9" t="str">
            <v>A</v>
          </cell>
        </row>
      </sheetData>
      <sheetData sheetId="28547">
        <row r="9">
          <cell r="A9" t="str">
            <v>A</v>
          </cell>
        </row>
      </sheetData>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efreshError="1"/>
      <sheetData sheetId="28571" refreshError="1"/>
      <sheetData sheetId="28572" refreshError="1"/>
      <sheetData sheetId="28573" refreshError="1"/>
      <sheetData sheetId="28574" refreshError="1"/>
      <sheetData sheetId="28575" refreshError="1"/>
      <sheetData sheetId="28576">
        <row r="9">
          <cell r="A9" t="str">
            <v>A</v>
          </cell>
        </row>
      </sheetData>
      <sheetData sheetId="28577" refreshError="1"/>
      <sheetData sheetId="28578" refreshError="1"/>
      <sheetData sheetId="28579" refreshError="1"/>
      <sheetData sheetId="28580" refreshError="1"/>
      <sheetData sheetId="28581" refreshError="1"/>
      <sheetData sheetId="28582" refreshError="1"/>
      <sheetData sheetId="28583" refreshError="1"/>
      <sheetData sheetId="28584" refreshError="1"/>
      <sheetData sheetId="28585" refreshError="1"/>
      <sheetData sheetId="28586" refreshError="1"/>
      <sheetData sheetId="28587" refreshError="1"/>
      <sheetData sheetId="28588" refreshError="1"/>
      <sheetData sheetId="28589">
        <row r="9">
          <cell r="A9" t="str">
            <v>A</v>
          </cell>
        </row>
      </sheetData>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ow r="9">
          <cell r="A9" t="str">
            <v>A</v>
          </cell>
        </row>
      </sheetData>
      <sheetData sheetId="28595">
        <row r="9">
          <cell r="A9" t="str">
            <v>A</v>
          </cell>
        </row>
      </sheetData>
      <sheetData sheetId="28596">
        <row r="9">
          <cell r="A9" t="str">
            <v>A</v>
          </cell>
        </row>
      </sheetData>
      <sheetData sheetId="28597">
        <row r="9">
          <cell r="A9" t="str">
            <v>A</v>
          </cell>
        </row>
      </sheetData>
      <sheetData sheetId="28598">
        <row r="9">
          <cell r="A9" t="str">
            <v>A</v>
          </cell>
        </row>
      </sheetData>
      <sheetData sheetId="28599" refreshError="1"/>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efreshError="1"/>
      <sheetData sheetId="28629" refreshError="1"/>
      <sheetData sheetId="28630" refreshError="1"/>
      <sheetData sheetId="28631" refreshError="1"/>
      <sheetData sheetId="28632" refreshError="1"/>
      <sheetData sheetId="28633" refreshError="1"/>
      <sheetData sheetId="28634" refreshError="1"/>
      <sheetData sheetId="28635" refreshError="1"/>
      <sheetData sheetId="28636" refreshError="1"/>
      <sheetData sheetId="28637" refreshError="1"/>
      <sheetData sheetId="28638" refreshError="1"/>
      <sheetData sheetId="28639" refreshError="1"/>
      <sheetData sheetId="28640" refreshError="1"/>
      <sheetData sheetId="28641" refreshError="1"/>
      <sheetData sheetId="28642" refreshError="1"/>
      <sheetData sheetId="28643" refreshError="1"/>
      <sheetData sheetId="28644" refreshError="1"/>
      <sheetData sheetId="28645" refreshError="1"/>
      <sheetData sheetId="28646" refreshError="1"/>
      <sheetData sheetId="28647" refreshError="1"/>
      <sheetData sheetId="28648" refreshError="1"/>
      <sheetData sheetId="28649" refreshError="1"/>
      <sheetData sheetId="28650" refreshError="1"/>
      <sheetData sheetId="28651" refreshError="1"/>
      <sheetData sheetId="28652" refreshError="1"/>
      <sheetData sheetId="28653" refreshError="1"/>
      <sheetData sheetId="28654" refreshError="1"/>
      <sheetData sheetId="28655" refreshError="1"/>
      <sheetData sheetId="28656" refreshError="1"/>
      <sheetData sheetId="28657" refreshError="1"/>
      <sheetData sheetId="28658" refreshError="1"/>
      <sheetData sheetId="28659" refreshError="1"/>
      <sheetData sheetId="28660"/>
      <sheetData sheetId="28661"/>
      <sheetData sheetId="28662"/>
      <sheetData sheetId="28663" refreshError="1"/>
      <sheetData sheetId="28664"/>
      <sheetData sheetId="28665" refreshError="1"/>
      <sheetData sheetId="28666" refreshError="1"/>
      <sheetData sheetId="28667"/>
      <sheetData sheetId="28668">
        <row r="9">
          <cell r="A9" t="str">
            <v>A</v>
          </cell>
        </row>
      </sheetData>
      <sheetData sheetId="28669"/>
      <sheetData sheetId="28670"/>
      <sheetData sheetId="28671"/>
      <sheetData sheetId="28672"/>
      <sheetData sheetId="28673"/>
      <sheetData sheetId="28674"/>
      <sheetData sheetId="28675"/>
      <sheetData sheetId="28676">
        <row r="9">
          <cell r="A9" t="str">
            <v>A</v>
          </cell>
        </row>
      </sheetData>
      <sheetData sheetId="28677">
        <row r="9">
          <cell r="A9" t="str">
            <v>A</v>
          </cell>
        </row>
      </sheetData>
      <sheetData sheetId="28678">
        <row r="9">
          <cell r="A9" t="str">
            <v>A</v>
          </cell>
        </row>
      </sheetData>
      <sheetData sheetId="28679">
        <row r="9">
          <cell r="A9" t="str">
            <v>A</v>
          </cell>
        </row>
      </sheetData>
      <sheetData sheetId="28680">
        <row r="9">
          <cell r="A9" t="str">
            <v>A</v>
          </cell>
        </row>
      </sheetData>
      <sheetData sheetId="28681">
        <row r="9">
          <cell r="A9" t="str">
            <v>A</v>
          </cell>
        </row>
      </sheetData>
      <sheetData sheetId="28682">
        <row r="9">
          <cell r="A9" t="str">
            <v>A</v>
          </cell>
        </row>
      </sheetData>
      <sheetData sheetId="28683">
        <row r="9">
          <cell r="A9" t="str">
            <v>A</v>
          </cell>
        </row>
      </sheetData>
      <sheetData sheetId="28684">
        <row r="9">
          <cell r="A9" t="str">
            <v>A</v>
          </cell>
        </row>
      </sheetData>
      <sheetData sheetId="28685">
        <row r="9">
          <cell r="A9" t="str">
            <v>A</v>
          </cell>
        </row>
      </sheetData>
      <sheetData sheetId="28686">
        <row r="9">
          <cell r="A9" t="str">
            <v>A</v>
          </cell>
        </row>
      </sheetData>
      <sheetData sheetId="28687">
        <row r="9">
          <cell r="A9" t="str">
            <v>A</v>
          </cell>
        </row>
      </sheetData>
      <sheetData sheetId="28688">
        <row r="9">
          <cell r="A9" t="str">
            <v>A</v>
          </cell>
        </row>
      </sheetData>
      <sheetData sheetId="28689">
        <row r="9">
          <cell r="A9" t="str">
            <v>A</v>
          </cell>
        </row>
      </sheetData>
      <sheetData sheetId="28690">
        <row r="9">
          <cell r="A9" t="str">
            <v>A</v>
          </cell>
        </row>
      </sheetData>
      <sheetData sheetId="28691">
        <row r="9">
          <cell r="A9" t="str">
            <v>A</v>
          </cell>
        </row>
      </sheetData>
      <sheetData sheetId="28692">
        <row r="9">
          <cell r="A9" t="str">
            <v>A</v>
          </cell>
        </row>
      </sheetData>
      <sheetData sheetId="28693">
        <row r="9">
          <cell r="A9" t="str">
            <v>A</v>
          </cell>
        </row>
      </sheetData>
      <sheetData sheetId="28694">
        <row r="9">
          <cell r="A9" t="str">
            <v>A</v>
          </cell>
        </row>
      </sheetData>
      <sheetData sheetId="28695">
        <row r="9">
          <cell r="A9" t="str">
            <v>A</v>
          </cell>
        </row>
      </sheetData>
      <sheetData sheetId="28696">
        <row r="9">
          <cell r="A9" t="str">
            <v>A</v>
          </cell>
        </row>
      </sheetData>
      <sheetData sheetId="28697">
        <row r="9">
          <cell r="A9" t="str">
            <v>A</v>
          </cell>
        </row>
      </sheetData>
      <sheetData sheetId="28698">
        <row r="9">
          <cell r="A9" t="str">
            <v>A</v>
          </cell>
        </row>
      </sheetData>
      <sheetData sheetId="28699">
        <row r="9">
          <cell r="A9" t="str">
            <v>A</v>
          </cell>
        </row>
      </sheetData>
      <sheetData sheetId="28700">
        <row r="9">
          <cell r="A9" t="str">
            <v>A</v>
          </cell>
        </row>
      </sheetData>
      <sheetData sheetId="28701">
        <row r="9">
          <cell r="A9" t="str">
            <v>A</v>
          </cell>
        </row>
      </sheetData>
      <sheetData sheetId="28702">
        <row r="9">
          <cell r="A9" t="str">
            <v>A</v>
          </cell>
        </row>
      </sheetData>
      <sheetData sheetId="28703">
        <row r="9">
          <cell r="A9" t="str">
            <v>A</v>
          </cell>
        </row>
      </sheetData>
      <sheetData sheetId="28704">
        <row r="9">
          <cell r="A9" t="str">
            <v>A</v>
          </cell>
        </row>
      </sheetData>
      <sheetData sheetId="28705">
        <row r="9">
          <cell r="A9" t="str">
            <v>A</v>
          </cell>
        </row>
      </sheetData>
      <sheetData sheetId="28706">
        <row r="9">
          <cell r="A9" t="str">
            <v>A</v>
          </cell>
        </row>
      </sheetData>
      <sheetData sheetId="28707">
        <row r="9">
          <cell r="A9" t="str">
            <v>A</v>
          </cell>
        </row>
      </sheetData>
      <sheetData sheetId="28708">
        <row r="9">
          <cell r="A9" t="str">
            <v>A</v>
          </cell>
        </row>
      </sheetData>
      <sheetData sheetId="28709">
        <row r="9">
          <cell r="A9" t="str">
            <v>A</v>
          </cell>
        </row>
      </sheetData>
      <sheetData sheetId="28710">
        <row r="9">
          <cell r="A9" t="str">
            <v>A</v>
          </cell>
        </row>
      </sheetData>
      <sheetData sheetId="28711">
        <row r="9">
          <cell r="A9" t="str">
            <v>A</v>
          </cell>
        </row>
      </sheetData>
      <sheetData sheetId="28712">
        <row r="9">
          <cell r="A9" t="str">
            <v>A</v>
          </cell>
        </row>
      </sheetData>
      <sheetData sheetId="28713">
        <row r="9">
          <cell r="A9" t="str">
            <v>A</v>
          </cell>
        </row>
      </sheetData>
      <sheetData sheetId="28714">
        <row r="9">
          <cell r="A9" t="str">
            <v>A</v>
          </cell>
        </row>
      </sheetData>
      <sheetData sheetId="28715">
        <row r="9">
          <cell r="A9" t="str">
            <v>A</v>
          </cell>
        </row>
      </sheetData>
      <sheetData sheetId="28716">
        <row r="9">
          <cell r="A9" t="str">
            <v>A</v>
          </cell>
        </row>
      </sheetData>
      <sheetData sheetId="28717">
        <row r="9">
          <cell r="A9" t="str">
            <v>A</v>
          </cell>
        </row>
      </sheetData>
      <sheetData sheetId="28718">
        <row r="9">
          <cell r="A9" t="str">
            <v>A</v>
          </cell>
        </row>
      </sheetData>
      <sheetData sheetId="28719">
        <row r="9">
          <cell r="A9" t="str">
            <v>A</v>
          </cell>
        </row>
      </sheetData>
      <sheetData sheetId="28720" refreshError="1"/>
      <sheetData sheetId="28721" refreshError="1"/>
      <sheetData sheetId="28722" refreshError="1"/>
      <sheetData sheetId="28723" refreshError="1"/>
      <sheetData sheetId="28724"/>
      <sheetData sheetId="28725"/>
      <sheetData sheetId="28726"/>
      <sheetData sheetId="28727"/>
      <sheetData sheetId="28728"/>
      <sheetData sheetId="28729"/>
      <sheetData sheetId="28730"/>
      <sheetData sheetId="28731"/>
      <sheetData sheetId="28732"/>
      <sheetData sheetId="28733"/>
      <sheetData sheetId="28734"/>
      <sheetData sheetId="28735"/>
      <sheetData sheetId="28736"/>
      <sheetData sheetId="28737"/>
      <sheetData sheetId="28738"/>
      <sheetData sheetId="28739"/>
      <sheetData sheetId="28740"/>
      <sheetData sheetId="28741" refreshError="1"/>
      <sheetData sheetId="28742" refreshError="1"/>
      <sheetData sheetId="28743" refreshError="1"/>
      <sheetData sheetId="28744" refreshError="1"/>
      <sheetData sheetId="28745" refreshError="1"/>
      <sheetData sheetId="28746" refreshError="1"/>
      <sheetData sheetId="28747" refreshError="1"/>
      <sheetData sheetId="28748" refreshError="1"/>
      <sheetData sheetId="28749" refreshError="1"/>
      <sheetData sheetId="28750" refreshError="1"/>
      <sheetData sheetId="28751" refreshError="1"/>
      <sheetData sheetId="28752" refreshError="1"/>
      <sheetData sheetId="28753" refreshError="1"/>
      <sheetData sheetId="28754" refreshError="1"/>
      <sheetData sheetId="28755" refreshError="1"/>
      <sheetData sheetId="28756" refreshError="1"/>
      <sheetData sheetId="28757" refreshError="1"/>
      <sheetData sheetId="28758" refreshError="1"/>
      <sheetData sheetId="28759" refreshError="1"/>
      <sheetData sheetId="28760" refreshError="1"/>
      <sheetData sheetId="28761" refreshError="1"/>
      <sheetData sheetId="28762" refreshError="1"/>
      <sheetData sheetId="28763" refreshError="1"/>
      <sheetData sheetId="28764" refreshError="1"/>
      <sheetData sheetId="28765" refreshError="1"/>
      <sheetData sheetId="28766" refreshError="1"/>
      <sheetData sheetId="28767"/>
      <sheetData sheetId="28768"/>
      <sheetData sheetId="28769"/>
      <sheetData sheetId="28770"/>
      <sheetData sheetId="28771"/>
      <sheetData sheetId="28772"/>
      <sheetData sheetId="28773"/>
      <sheetData sheetId="28774"/>
      <sheetData sheetId="28775"/>
      <sheetData sheetId="28776"/>
      <sheetData sheetId="28777"/>
      <sheetData sheetId="28778"/>
      <sheetData sheetId="28779"/>
      <sheetData sheetId="28780"/>
      <sheetData sheetId="28781"/>
      <sheetData sheetId="28782"/>
      <sheetData sheetId="28783"/>
      <sheetData sheetId="28784"/>
      <sheetData sheetId="28785"/>
      <sheetData sheetId="28786"/>
      <sheetData sheetId="28787"/>
      <sheetData sheetId="28788"/>
      <sheetData sheetId="28789"/>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efreshError="1"/>
      <sheetData sheetId="28807" refreshError="1"/>
      <sheetData sheetId="28808" refreshError="1"/>
      <sheetData sheetId="28809" refreshError="1"/>
      <sheetData sheetId="28810" refreshError="1"/>
      <sheetData sheetId="28811" refreshError="1"/>
      <sheetData sheetId="28812" refreshError="1"/>
      <sheetData sheetId="28813" refreshError="1"/>
      <sheetData sheetId="28814" refreshError="1"/>
      <sheetData sheetId="28815" refreshError="1"/>
      <sheetData sheetId="28816" refreshError="1"/>
      <sheetData sheetId="28817" refreshError="1"/>
      <sheetData sheetId="28818" refreshError="1"/>
      <sheetData sheetId="28819" refreshError="1"/>
      <sheetData sheetId="28820" refreshError="1"/>
      <sheetData sheetId="28821" refreshError="1"/>
      <sheetData sheetId="28822" refreshError="1"/>
      <sheetData sheetId="28823" refreshError="1"/>
      <sheetData sheetId="28824" refreshError="1"/>
      <sheetData sheetId="28825" refreshError="1"/>
      <sheetData sheetId="28826" refreshError="1"/>
      <sheetData sheetId="28827" refreshError="1"/>
      <sheetData sheetId="28828" refreshError="1"/>
      <sheetData sheetId="28829" refreshError="1"/>
      <sheetData sheetId="28830" refreshError="1"/>
      <sheetData sheetId="28831" refreshError="1"/>
      <sheetData sheetId="28832" refreshError="1"/>
      <sheetData sheetId="28833" refreshError="1"/>
      <sheetData sheetId="28834" refreshError="1"/>
      <sheetData sheetId="28835" refreshError="1"/>
      <sheetData sheetId="28836" refreshError="1"/>
      <sheetData sheetId="28837" refreshError="1"/>
      <sheetData sheetId="28838" refreshError="1"/>
      <sheetData sheetId="28839" refreshError="1"/>
      <sheetData sheetId="28840" refreshError="1"/>
      <sheetData sheetId="28841" refreshError="1"/>
      <sheetData sheetId="28842" refreshError="1"/>
      <sheetData sheetId="28843" refreshError="1"/>
      <sheetData sheetId="28844" refreshError="1"/>
      <sheetData sheetId="28845" refreshError="1"/>
      <sheetData sheetId="28846" refreshError="1"/>
      <sheetData sheetId="28847" refreshError="1"/>
      <sheetData sheetId="28848" refreshError="1"/>
      <sheetData sheetId="28849" refreshError="1"/>
      <sheetData sheetId="28850" refreshError="1"/>
      <sheetData sheetId="28851" refreshError="1"/>
      <sheetData sheetId="28852" refreshError="1"/>
      <sheetData sheetId="28853" refreshError="1"/>
      <sheetData sheetId="28854" refreshError="1"/>
      <sheetData sheetId="28855" refreshError="1"/>
      <sheetData sheetId="28856" refreshError="1"/>
      <sheetData sheetId="28857" refreshError="1"/>
      <sheetData sheetId="28858" refreshError="1"/>
      <sheetData sheetId="28859" refreshError="1"/>
      <sheetData sheetId="28860" refreshError="1"/>
      <sheetData sheetId="28861" refreshError="1"/>
      <sheetData sheetId="28862" refreshError="1"/>
      <sheetData sheetId="28863" refreshError="1"/>
      <sheetData sheetId="28864" refreshError="1"/>
      <sheetData sheetId="28865" refreshError="1"/>
      <sheetData sheetId="28866" refreshError="1"/>
      <sheetData sheetId="28867" refreshError="1"/>
      <sheetData sheetId="28868" refreshError="1"/>
      <sheetData sheetId="28869" refreshError="1"/>
      <sheetData sheetId="28870" refreshError="1"/>
      <sheetData sheetId="28871">
        <row r="9">
          <cell r="A9" t="str">
            <v>A</v>
          </cell>
        </row>
      </sheetData>
      <sheetData sheetId="28872">
        <row r="9">
          <cell r="A9" t="str">
            <v>A</v>
          </cell>
        </row>
      </sheetData>
      <sheetData sheetId="28873" refreshError="1"/>
      <sheetData sheetId="28874" refreshError="1"/>
      <sheetData sheetId="28875" refreshError="1"/>
      <sheetData sheetId="28876" refreshError="1"/>
      <sheetData sheetId="28877" refreshError="1"/>
      <sheetData sheetId="28878" refreshError="1"/>
      <sheetData sheetId="28879" refreshError="1"/>
      <sheetData sheetId="28880" refreshError="1"/>
      <sheetData sheetId="28881" refreshError="1"/>
      <sheetData sheetId="28882" refreshError="1"/>
      <sheetData sheetId="28883" refreshError="1"/>
      <sheetData sheetId="28884" refreshError="1"/>
      <sheetData sheetId="28885" refreshError="1"/>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ow r="9">
          <cell r="A9" t="str">
            <v>A</v>
          </cell>
        </row>
      </sheetData>
      <sheetData sheetId="28909">
        <row r="9">
          <cell r="A9" t="str">
            <v>A</v>
          </cell>
        </row>
      </sheetData>
      <sheetData sheetId="28910">
        <row r="9">
          <cell r="A9" t="str">
            <v>A</v>
          </cell>
        </row>
      </sheetData>
      <sheetData sheetId="28911">
        <row r="9">
          <cell r="A9" t="str">
            <v>A</v>
          </cell>
        </row>
      </sheetData>
      <sheetData sheetId="28912">
        <row r="9">
          <cell r="A9" t="str">
            <v>A</v>
          </cell>
        </row>
      </sheetData>
      <sheetData sheetId="28913">
        <row r="9">
          <cell r="A9" t="str">
            <v>A</v>
          </cell>
        </row>
      </sheetData>
      <sheetData sheetId="28914">
        <row r="9">
          <cell r="A9" t="str">
            <v>A</v>
          </cell>
        </row>
      </sheetData>
      <sheetData sheetId="28915">
        <row r="9">
          <cell r="A9" t="str">
            <v>A</v>
          </cell>
        </row>
      </sheetData>
      <sheetData sheetId="28916">
        <row r="9">
          <cell r="A9" t="str">
            <v>A</v>
          </cell>
        </row>
      </sheetData>
      <sheetData sheetId="28917">
        <row r="9">
          <cell r="A9" t="str">
            <v>A</v>
          </cell>
        </row>
      </sheetData>
      <sheetData sheetId="28918">
        <row r="9">
          <cell r="A9" t="str">
            <v>A</v>
          </cell>
        </row>
      </sheetData>
      <sheetData sheetId="28919">
        <row r="9">
          <cell r="A9" t="str">
            <v>A</v>
          </cell>
        </row>
      </sheetData>
      <sheetData sheetId="28920">
        <row r="9">
          <cell r="A9" t="str">
            <v>A</v>
          </cell>
        </row>
      </sheetData>
      <sheetData sheetId="28921">
        <row r="9">
          <cell r="A9" t="str">
            <v>A</v>
          </cell>
        </row>
      </sheetData>
      <sheetData sheetId="28922">
        <row r="9">
          <cell r="A9" t="str">
            <v>A</v>
          </cell>
        </row>
      </sheetData>
      <sheetData sheetId="28923">
        <row r="9">
          <cell r="A9" t="str">
            <v>A</v>
          </cell>
        </row>
      </sheetData>
      <sheetData sheetId="28924">
        <row r="9">
          <cell r="A9" t="str">
            <v>A</v>
          </cell>
        </row>
      </sheetData>
      <sheetData sheetId="28925">
        <row r="9">
          <cell r="A9" t="str">
            <v>A</v>
          </cell>
        </row>
      </sheetData>
      <sheetData sheetId="28926">
        <row r="9">
          <cell r="A9" t="str">
            <v>A</v>
          </cell>
        </row>
      </sheetData>
      <sheetData sheetId="28927">
        <row r="9">
          <cell r="A9" t="str">
            <v>A</v>
          </cell>
        </row>
      </sheetData>
      <sheetData sheetId="28928">
        <row r="9">
          <cell r="A9" t="str">
            <v>A</v>
          </cell>
        </row>
      </sheetData>
      <sheetData sheetId="28929">
        <row r="9">
          <cell r="A9" t="str">
            <v>A</v>
          </cell>
        </row>
      </sheetData>
      <sheetData sheetId="28930">
        <row r="9">
          <cell r="A9" t="str">
            <v>A</v>
          </cell>
        </row>
      </sheetData>
      <sheetData sheetId="28931">
        <row r="9">
          <cell r="A9" t="str">
            <v>A</v>
          </cell>
        </row>
      </sheetData>
      <sheetData sheetId="28932">
        <row r="9">
          <cell r="A9" t="str">
            <v>A</v>
          </cell>
        </row>
      </sheetData>
      <sheetData sheetId="28933">
        <row r="9">
          <cell r="A9" t="str">
            <v>A</v>
          </cell>
        </row>
      </sheetData>
      <sheetData sheetId="28934">
        <row r="9">
          <cell r="A9" t="str">
            <v>A</v>
          </cell>
        </row>
      </sheetData>
      <sheetData sheetId="28935">
        <row r="9">
          <cell r="A9" t="str">
            <v>A</v>
          </cell>
        </row>
      </sheetData>
      <sheetData sheetId="28936">
        <row r="9">
          <cell r="A9" t="str">
            <v>A</v>
          </cell>
        </row>
      </sheetData>
      <sheetData sheetId="28937">
        <row r="9">
          <cell r="A9" t="str">
            <v>A</v>
          </cell>
        </row>
      </sheetData>
      <sheetData sheetId="28938">
        <row r="9">
          <cell r="A9" t="str">
            <v>A</v>
          </cell>
        </row>
      </sheetData>
      <sheetData sheetId="28939">
        <row r="9">
          <cell r="A9" t="str">
            <v>A</v>
          </cell>
        </row>
      </sheetData>
      <sheetData sheetId="28940">
        <row r="9">
          <cell r="A9" t="str">
            <v>A</v>
          </cell>
        </row>
      </sheetData>
      <sheetData sheetId="28941">
        <row r="9">
          <cell r="A9" t="str">
            <v>A</v>
          </cell>
        </row>
      </sheetData>
      <sheetData sheetId="28942">
        <row r="9">
          <cell r="A9" t="str">
            <v>A</v>
          </cell>
        </row>
      </sheetData>
      <sheetData sheetId="28943">
        <row r="9">
          <cell r="A9" t="str">
            <v>A</v>
          </cell>
        </row>
      </sheetData>
      <sheetData sheetId="28944">
        <row r="9">
          <cell r="A9" t="str">
            <v>A</v>
          </cell>
        </row>
      </sheetData>
      <sheetData sheetId="28945">
        <row r="9">
          <cell r="A9" t="str">
            <v>A</v>
          </cell>
        </row>
      </sheetData>
      <sheetData sheetId="28946">
        <row r="9">
          <cell r="A9" t="str">
            <v>A</v>
          </cell>
        </row>
      </sheetData>
      <sheetData sheetId="28947">
        <row r="9">
          <cell r="A9" t="str">
            <v>A</v>
          </cell>
        </row>
      </sheetData>
      <sheetData sheetId="28948">
        <row r="9">
          <cell r="A9" t="str">
            <v>A</v>
          </cell>
        </row>
      </sheetData>
      <sheetData sheetId="28949">
        <row r="9">
          <cell r="A9" t="str">
            <v>A</v>
          </cell>
        </row>
      </sheetData>
      <sheetData sheetId="28950">
        <row r="9">
          <cell r="A9" t="str">
            <v>A</v>
          </cell>
        </row>
      </sheetData>
      <sheetData sheetId="28951">
        <row r="9">
          <cell r="A9" t="str">
            <v>A</v>
          </cell>
        </row>
      </sheetData>
      <sheetData sheetId="28952">
        <row r="9">
          <cell r="A9" t="str">
            <v>A</v>
          </cell>
        </row>
      </sheetData>
      <sheetData sheetId="28953">
        <row r="9">
          <cell r="A9" t="str">
            <v>A</v>
          </cell>
        </row>
      </sheetData>
      <sheetData sheetId="28954">
        <row r="9">
          <cell r="A9" t="str">
            <v>A</v>
          </cell>
        </row>
      </sheetData>
      <sheetData sheetId="28955">
        <row r="9">
          <cell r="A9" t="str">
            <v>A</v>
          </cell>
        </row>
      </sheetData>
      <sheetData sheetId="28956">
        <row r="9">
          <cell r="A9" t="str">
            <v>A</v>
          </cell>
        </row>
      </sheetData>
      <sheetData sheetId="28957">
        <row r="9">
          <cell r="A9" t="str">
            <v>A</v>
          </cell>
        </row>
      </sheetData>
      <sheetData sheetId="28958">
        <row r="9">
          <cell r="A9" t="str">
            <v>A</v>
          </cell>
        </row>
      </sheetData>
      <sheetData sheetId="28959">
        <row r="9">
          <cell r="A9" t="str">
            <v>A</v>
          </cell>
        </row>
      </sheetData>
      <sheetData sheetId="28960">
        <row r="9">
          <cell r="A9" t="str">
            <v>A</v>
          </cell>
        </row>
      </sheetData>
      <sheetData sheetId="28961">
        <row r="9">
          <cell r="A9" t="str">
            <v>A</v>
          </cell>
        </row>
      </sheetData>
      <sheetData sheetId="28962">
        <row r="9">
          <cell r="A9" t="str">
            <v>A</v>
          </cell>
        </row>
      </sheetData>
      <sheetData sheetId="28963">
        <row r="9">
          <cell r="A9" t="str">
            <v>A</v>
          </cell>
        </row>
      </sheetData>
      <sheetData sheetId="28964">
        <row r="9">
          <cell r="A9" t="str">
            <v>A</v>
          </cell>
        </row>
      </sheetData>
      <sheetData sheetId="28965">
        <row r="9">
          <cell r="A9" t="str">
            <v>A</v>
          </cell>
        </row>
      </sheetData>
      <sheetData sheetId="28966">
        <row r="9">
          <cell r="A9" t="str">
            <v>A</v>
          </cell>
        </row>
      </sheetData>
      <sheetData sheetId="28967">
        <row r="9">
          <cell r="A9" t="str">
            <v>A</v>
          </cell>
        </row>
      </sheetData>
      <sheetData sheetId="28968">
        <row r="9">
          <cell r="A9" t="str">
            <v>A</v>
          </cell>
        </row>
      </sheetData>
      <sheetData sheetId="28969">
        <row r="9">
          <cell r="A9" t="str">
            <v>A</v>
          </cell>
        </row>
      </sheetData>
      <sheetData sheetId="28970" refreshError="1"/>
      <sheetData sheetId="28971" refreshError="1"/>
      <sheetData sheetId="28972" refreshError="1"/>
      <sheetData sheetId="28973"/>
      <sheetData sheetId="28974">
        <row r="9">
          <cell r="A9" t="str">
            <v>A</v>
          </cell>
        </row>
      </sheetData>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efreshError="1"/>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refreshError="1"/>
      <sheetData sheetId="29001" refreshError="1"/>
      <sheetData sheetId="29002" refreshError="1"/>
      <sheetData sheetId="29003" refreshError="1"/>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efreshError="1"/>
      <sheetData sheetId="29026" refreshError="1"/>
      <sheetData sheetId="29027" refreshError="1"/>
      <sheetData sheetId="29028" refreshError="1"/>
      <sheetData sheetId="29029" refreshError="1"/>
      <sheetData sheetId="29030" refreshError="1"/>
      <sheetData sheetId="29031" refreshError="1"/>
      <sheetData sheetId="29032" refreshError="1"/>
      <sheetData sheetId="29033" refreshError="1"/>
      <sheetData sheetId="29034" refreshError="1"/>
      <sheetData sheetId="29035"/>
      <sheetData sheetId="29036"/>
      <sheetData sheetId="29037"/>
      <sheetData sheetId="29038"/>
      <sheetData sheetId="29039"/>
      <sheetData sheetId="29040"/>
      <sheetData sheetId="29041"/>
      <sheetData sheetId="29042"/>
      <sheetData sheetId="29043"/>
      <sheetData sheetId="29044"/>
      <sheetData sheetId="29045"/>
      <sheetData sheetId="29046"/>
      <sheetData sheetId="29047"/>
      <sheetData sheetId="29048"/>
      <sheetData sheetId="29049"/>
      <sheetData sheetId="29050"/>
      <sheetData sheetId="29051"/>
      <sheetData sheetId="29052"/>
      <sheetData sheetId="29053"/>
      <sheetData sheetId="29054"/>
      <sheetData sheetId="29055"/>
      <sheetData sheetId="29056"/>
      <sheetData sheetId="29057"/>
      <sheetData sheetId="29058"/>
      <sheetData sheetId="29059"/>
      <sheetData sheetId="29060"/>
      <sheetData sheetId="29061"/>
      <sheetData sheetId="29062"/>
      <sheetData sheetId="29063"/>
      <sheetData sheetId="29064"/>
      <sheetData sheetId="29065"/>
      <sheetData sheetId="29066"/>
      <sheetData sheetId="29067"/>
      <sheetData sheetId="29068"/>
      <sheetData sheetId="29069"/>
      <sheetData sheetId="29070"/>
      <sheetData sheetId="29071"/>
      <sheetData sheetId="29072"/>
      <sheetData sheetId="29073"/>
      <sheetData sheetId="29074"/>
      <sheetData sheetId="29075" refreshError="1"/>
      <sheetData sheetId="29076">
        <row r="9">
          <cell r="A9" t="str">
            <v>A</v>
          </cell>
        </row>
      </sheetData>
      <sheetData sheetId="29077">
        <row r="9">
          <cell r="A9" t="str">
            <v>A</v>
          </cell>
        </row>
      </sheetData>
      <sheetData sheetId="29078">
        <row r="9">
          <cell r="A9" t="str">
            <v>A</v>
          </cell>
        </row>
      </sheetData>
      <sheetData sheetId="29079">
        <row r="9">
          <cell r="A9" t="str">
            <v>A</v>
          </cell>
        </row>
      </sheetData>
      <sheetData sheetId="29080" refreshError="1"/>
      <sheetData sheetId="29081" refreshError="1"/>
      <sheetData sheetId="29082">
        <row r="9">
          <cell r="A9" t="str">
            <v>A</v>
          </cell>
        </row>
      </sheetData>
      <sheetData sheetId="29083" refreshError="1"/>
      <sheetData sheetId="29084">
        <row r="9">
          <cell r="A9" t="str">
            <v>A</v>
          </cell>
        </row>
      </sheetData>
      <sheetData sheetId="29085">
        <row r="9">
          <cell r="A9" t="str">
            <v>A</v>
          </cell>
        </row>
      </sheetData>
      <sheetData sheetId="29086">
        <row r="9">
          <cell r="A9" t="str">
            <v>A</v>
          </cell>
        </row>
      </sheetData>
      <sheetData sheetId="29087">
        <row r="9">
          <cell r="A9" t="str">
            <v>A</v>
          </cell>
        </row>
      </sheetData>
      <sheetData sheetId="29088">
        <row r="9">
          <cell r="A9" t="str">
            <v>A</v>
          </cell>
        </row>
      </sheetData>
      <sheetData sheetId="29089">
        <row r="9">
          <cell r="A9" t="str">
            <v>A</v>
          </cell>
        </row>
      </sheetData>
      <sheetData sheetId="29090">
        <row r="9">
          <cell r="A9" t="str">
            <v>A</v>
          </cell>
        </row>
      </sheetData>
      <sheetData sheetId="29091">
        <row r="9">
          <cell r="A9" t="str">
            <v>A</v>
          </cell>
        </row>
      </sheetData>
      <sheetData sheetId="29092">
        <row r="9">
          <cell r="A9" t="str">
            <v>A</v>
          </cell>
        </row>
      </sheetData>
      <sheetData sheetId="29093">
        <row r="9">
          <cell r="A9" t="str">
            <v>A</v>
          </cell>
        </row>
      </sheetData>
      <sheetData sheetId="29094">
        <row r="9">
          <cell r="A9" t="str">
            <v>A</v>
          </cell>
        </row>
      </sheetData>
      <sheetData sheetId="29095">
        <row r="9">
          <cell r="A9" t="str">
            <v>A</v>
          </cell>
        </row>
      </sheetData>
      <sheetData sheetId="29096">
        <row r="9">
          <cell r="A9" t="str">
            <v>A</v>
          </cell>
        </row>
      </sheetData>
      <sheetData sheetId="29097">
        <row r="9">
          <cell r="A9" t="str">
            <v>A</v>
          </cell>
        </row>
      </sheetData>
      <sheetData sheetId="29098">
        <row r="9">
          <cell r="A9" t="str">
            <v>A</v>
          </cell>
        </row>
      </sheetData>
      <sheetData sheetId="29099">
        <row r="9">
          <cell r="A9" t="str">
            <v>A</v>
          </cell>
        </row>
      </sheetData>
      <sheetData sheetId="29100">
        <row r="9">
          <cell r="A9" t="str">
            <v>A</v>
          </cell>
        </row>
      </sheetData>
      <sheetData sheetId="29101">
        <row r="9">
          <cell r="A9" t="str">
            <v>A</v>
          </cell>
        </row>
      </sheetData>
      <sheetData sheetId="29102">
        <row r="9">
          <cell r="A9" t="str">
            <v>A</v>
          </cell>
        </row>
      </sheetData>
      <sheetData sheetId="29103" refreshError="1"/>
      <sheetData sheetId="29104">
        <row r="9">
          <cell r="A9" t="str">
            <v>A</v>
          </cell>
        </row>
      </sheetData>
      <sheetData sheetId="29105">
        <row r="9">
          <cell r="A9" t="str">
            <v>A</v>
          </cell>
        </row>
      </sheetData>
      <sheetData sheetId="29106">
        <row r="9">
          <cell r="A9" t="str">
            <v>A</v>
          </cell>
        </row>
      </sheetData>
      <sheetData sheetId="29107">
        <row r="9">
          <cell r="A9" t="str">
            <v>A</v>
          </cell>
        </row>
      </sheetData>
      <sheetData sheetId="29108">
        <row r="9">
          <cell r="A9" t="str">
            <v>A</v>
          </cell>
        </row>
      </sheetData>
      <sheetData sheetId="29109" refreshError="1"/>
      <sheetData sheetId="29110" refreshError="1"/>
      <sheetData sheetId="29111">
        <row r="9">
          <cell r="A9" t="str">
            <v>A</v>
          </cell>
        </row>
      </sheetData>
      <sheetData sheetId="29112">
        <row r="9">
          <cell r="A9" t="str">
            <v>A</v>
          </cell>
        </row>
      </sheetData>
      <sheetData sheetId="29113">
        <row r="9">
          <cell r="A9" t="str">
            <v>A</v>
          </cell>
        </row>
      </sheetData>
      <sheetData sheetId="29114" refreshError="1"/>
      <sheetData sheetId="29115" refreshError="1"/>
      <sheetData sheetId="29116" refreshError="1"/>
      <sheetData sheetId="29117">
        <row r="9">
          <cell r="A9" t="str">
            <v>A</v>
          </cell>
        </row>
      </sheetData>
      <sheetData sheetId="29118">
        <row r="9">
          <cell r="A9" t="str">
            <v>A</v>
          </cell>
        </row>
      </sheetData>
      <sheetData sheetId="29119">
        <row r="9">
          <cell r="A9" t="str">
            <v>A</v>
          </cell>
        </row>
      </sheetData>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efreshError="1"/>
      <sheetData sheetId="29144" refreshError="1"/>
      <sheetData sheetId="29145" refreshError="1"/>
      <sheetData sheetId="29146" refreshError="1"/>
      <sheetData sheetId="29147" refreshError="1"/>
      <sheetData sheetId="29148" refreshError="1"/>
      <sheetData sheetId="29149" refreshError="1"/>
      <sheetData sheetId="29150" refreshError="1"/>
      <sheetData sheetId="29151" refreshError="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ow r="9">
          <cell r="A9" t="str">
            <v>A</v>
          </cell>
        </row>
      </sheetData>
      <sheetData sheetId="29192" refreshError="1"/>
      <sheetData sheetId="29193" refreshError="1"/>
      <sheetData sheetId="29194" refreshError="1"/>
      <sheetData sheetId="29195">
        <row r="9">
          <cell r="A9" t="str">
            <v>A</v>
          </cell>
        </row>
      </sheetData>
      <sheetData sheetId="29196">
        <row r="9">
          <cell r="A9" t="str">
            <v>A</v>
          </cell>
        </row>
      </sheetData>
      <sheetData sheetId="29197">
        <row r="9">
          <cell r="A9" t="str">
            <v>A</v>
          </cell>
        </row>
      </sheetData>
      <sheetData sheetId="29198">
        <row r="9">
          <cell r="A9" t="str">
            <v>A</v>
          </cell>
        </row>
      </sheetData>
      <sheetData sheetId="29199">
        <row r="9">
          <cell r="A9" t="str">
            <v>A</v>
          </cell>
        </row>
      </sheetData>
      <sheetData sheetId="29200">
        <row r="9">
          <cell r="A9" t="str">
            <v>A</v>
          </cell>
        </row>
      </sheetData>
      <sheetData sheetId="29201">
        <row r="9">
          <cell r="A9" t="str">
            <v>A</v>
          </cell>
        </row>
      </sheetData>
      <sheetData sheetId="29202">
        <row r="9">
          <cell r="A9" t="str">
            <v>A</v>
          </cell>
        </row>
      </sheetData>
      <sheetData sheetId="29203">
        <row r="9">
          <cell r="A9" t="str">
            <v>A</v>
          </cell>
        </row>
      </sheetData>
      <sheetData sheetId="29204">
        <row r="9">
          <cell r="A9" t="str">
            <v>A</v>
          </cell>
        </row>
      </sheetData>
      <sheetData sheetId="29205">
        <row r="9">
          <cell r="A9" t="str">
            <v>A</v>
          </cell>
        </row>
      </sheetData>
      <sheetData sheetId="29206">
        <row r="9">
          <cell r="A9" t="str">
            <v>A</v>
          </cell>
        </row>
      </sheetData>
      <sheetData sheetId="29207">
        <row r="9">
          <cell r="A9" t="str">
            <v>A</v>
          </cell>
        </row>
      </sheetData>
      <sheetData sheetId="29208">
        <row r="9">
          <cell r="A9" t="str">
            <v>A</v>
          </cell>
        </row>
      </sheetData>
      <sheetData sheetId="29209">
        <row r="9">
          <cell r="A9" t="str">
            <v>A</v>
          </cell>
        </row>
      </sheetData>
      <sheetData sheetId="29210">
        <row r="9">
          <cell r="A9" t="str">
            <v>A</v>
          </cell>
        </row>
      </sheetData>
      <sheetData sheetId="29211">
        <row r="9">
          <cell r="A9" t="str">
            <v>A</v>
          </cell>
        </row>
      </sheetData>
      <sheetData sheetId="29212">
        <row r="9">
          <cell r="A9" t="str">
            <v>A</v>
          </cell>
        </row>
      </sheetData>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efreshError="1"/>
      <sheetData sheetId="29222" refreshError="1"/>
      <sheetData sheetId="29223" refreshError="1"/>
      <sheetData sheetId="29224" refreshError="1"/>
      <sheetData sheetId="29225" refreshError="1"/>
      <sheetData sheetId="29226" refreshError="1"/>
      <sheetData sheetId="29227" refreshError="1"/>
      <sheetData sheetId="29228" refreshError="1"/>
      <sheetData sheetId="29229" refreshError="1"/>
      <sheetData sheetId="29230" refreshError="1"/>
      <sheetData sheetId="29231" refreshError="1"/>
      <sheetData sheetId="29232" refreshError="1"/>
      <sheetData sheetId="29233" refreshError="1"/>
      <sheetData sheetId="29234" refreshError="1"/>
      <sheetData sheetId="29235" refreshError="1"/>
      <sheetData sheetId="29236" refreshError="1"/>
      <sheetData sheetId="29237" refreshError="1"/>
      <sheetData sheetId="29238" refreshError="1"/>
      <sheetData sheetId="29239" refreshError="1"/>
      <sheetData sheetId="29240" refreshError="1"/>
      <sheetData sheetId="29241" refreshError="1"/>
      <sheetData sheetId="29242" refreshError="1"/>
      <sheetData sheetId="29243" refreshError="1"/>
      <sheetData sheetId="29244" refreshError="1"/>
      <sheetData sheetId="29245" refreshError="1"/>
      <sheetData sheetId="29246" refreshError="1"/>
      <sheetData sheetId="29247" refreshError="1"/>
      <sheetData sheetId="29248" refreshError="1"/>
      <sheetData sheetId="29249" refreshError="1"/>
      <sheetData sheetId="29250" refreshError="1"/>
      <sheetData sheetId="29251" refreshError="1"/>
      <sheetData sheetId="29252" refreshError="1"/>
      <sheetData sheetId="29253" refreshError="1"/>
      <sheetData sheetId="29254" refreshError="1"/>
      <sheetData sheetId="29255" refreshError="1"/>
      <sheetData sheetId="29256" refreshError="1"/>
      <sheetData sheetId="29257" refreshError="1"/>
      <sheetData sheetId="29258" refreshError="1"/>
      <sheetData sheetId="29259" refreshError="1"/>
      <sheetData sheetId="29260" refreshError="1"/>
      <sheetData sheetId="29261" refreshError="1"/>
      <sheetData sheetId="29262" refreshError="1"/>
      <sheetData sheetId="29263" refreshError="1"/>
      <sheetData sheetId="29264" refreshError="1"/>
      <sheetData sheetId="29265" refreshError="1"/>
      <sheetData sheetId="29266" refreshError="1"/>
      <sheetData sheetId="29267" refreshError="1"/>
      <sheetData sheetId="29268" refreshError="1"/>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ow r="9">
          <cell r="A9" t="str">
            <v>A</v>
          </cell>
        </row>
      </sheetData>
      <sheetData sheetId="29301">
        <row r="9">
          <cell r="A9" t="str">
            <v>A</v>
          </cell>
        </row>
      </sheetData>
      <sheetData sheetId="29302">
        <row r="9">
          <cell r="A9" t="str">
            <v>A</v>
          </cell>
        </row>
      </sheetData>
      <sheetData sheetId="29303">
        <row r="9">
          <cell r="A9" t="str">
            <v>A</v>
          </cell>
        </row>
      </sheetData>
      <sheetData sheetId="29304">
        <row r="9">
          <cell r="A9" t="str">
            <v>A</v>
          </cell>
        </row>
      </sheetData>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ow r="9">
          <cell r="A9" t="str">
            <v>A</v>
          </cell>
        </row>
      </sheetData>
      <sheetData sheetId="29323">
        <row r="9">
          <cell r="A9" t="str">
            <v>A</v>
          </cell>
        </row>
      </sheetData>
      <sheetData sheetId="29324">
        <row r="9">
          <cell r="A9" t="str">
            <v>A</v>
          </cell>
        </row>
      </sheetData>
      <sheetData sheetId="29325">
        <row r="9">
          <cell r="A9" t="str">
            <v>A</v>
          </cell>
        </row>
      </sheetData>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row r="9">
          <cell r="A9" t="str">
            <v>A</v>
          </cell>
        </row>
      </sheetData>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efreshError="1"/>
      <sheetData sheetId="29349" refreshError="1"/>
      <sheetData sheetId="29350">
        <row r="9">
          <cell r="A9" t="str">
            <v>A</v>
          </cell>
        </row>
      </sheetData>
      <sheetData sheetId="29351" refreshError="1"/>
      <sheetData sheetId="29352" refreshError="1"/>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efreshError="1"/>
      <sheetData sheetId="29371" refreshError="1"/>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ow r="9">
          <cell r="A9" t="str">
            <v>A</v>
          </cell>
        </row>
      </sheetData>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efreshError="1"/>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ow r="9">
          <cell r="A9" t="str">
            <v>A</v>
          </cell>
        </row>
      </sheetData>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ow r="9">
          <cell r="A9" t="str">
            <v>A</v>
          </cell>
        </row>
      </sheetData>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ow r="9">
          <cell r="A9" t="str">
            <v>A</v>
          </cell>
        </row>
      </sheetData>
      <sheetData sheetId="29539">
        <row r="9">
          <cell r="A9" t="str">
            <v>A</v>
          </cell>
        </row>
      </sheetData>
      <sheetData sheetId="29540">
        <row r="9">
          <cell r="A9" t="str">
            <v>A</v>
          </cell>
        </row>
      </sheetData>
      <sheetData sheetId="29541">
        <row r="9">
          <cell r="A9" t="str">
            <v>A</v>
          </cell>
        </row>
      </sheetData>
      <sheetData sheetId="29542">
        <row r="9">
          <cell r="A9" t="str">
            <v>A</v>
          </cell>
        </row>
      </sheetData>
      <sheetData sheetId="29543">
        <row r="9">
          <cell r="A9" t="str">
            <v>A</v>
          </cell>
        </row>
      </sheetData>
      <sheetData sheetId="29544">
        <row r="9">
          <cell r="A9" t="str">
            <v>A</v>
          </cell>
        </row>
      </sheetData>
      <sheetData sheetId="29545">
        <row r="9">
          <cell r="A9" t="str">
            <v>A</v>
          </cell>
        </row>
      </sheetData>
      <sheetData sheetId="29546">
        <row r="9">
          <cell r="A9" t="str">
            <v>A</v>
          </cell>
        </row>
      </sheetData>
      <sheetData sheetId="29547">
        <row r="9">
          <cell r="A9" t="str">
            <v>A</v>
          </cell>
        </row>
      </sheetData>
      <sheetData sheetId="29548">
        <row r="9">
          <cell r="A9" t="str">
            <v>A</v>
          </cell>
        </row>
      </sheetData>
      <sheetData sheetId="29549" refreshError="1"/>
      <sheetData sheetId="29550">
        <row r="9">
          <cell r="A9" t="str">
            <v>A</v>
          </cell>
        </row>
      </sheetData>
      <sheetData sheetId="29551">
        <row r="9">
          <cell r="A9" t="str">
            <v>A</v>
          </cell>
        </row>
      </sheetData>
      <sheetData sheetId="29552">
        <row r="9">
          <cell r="A9" t="str">
            <v>A</v>
          </cell>
        </row>
      </sheetData>
      <sheetData sheetId="29553">
        <row r="9">
          <cell r="A9" t="str">
            <v>A</v>
          </cell>
        </row>
      </sheetData>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efreshError="1"/>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efreshError="1"/>
      <sheetData sheetId="29587" refreshError="1"/>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ow r="9">
          <cell r="A9" t="str">
            <v>A</v>
          </cell>
        </row>
      </sheetData>
      <sheetData sheetId="29603">
        <row r="9">
          <cell r="A9" t="str">
            <v>A</v>
          </cell>
        </row>
      </sheetData>
      <sheetData sheetId="29604">
        <row r="9">
          <cell r="A9" t="str">
            <v>A</v>
          </cell>
        </row>
      </sheetData>
      <sheetData sheetId="29605">
        <row r="9">
          <cell r="A9" t="str">
            <v>A</v>
          </cell>
        </row>
      </sheetData>
      <sheetData sheetId="29606">
        <row r="9">
          <cell r="A9" t="str">
            <v>A</v>
          </cell>
        </row>
      </sheetData>
      <sheetData sheetId="29607">
        <row r="9">
          <cell r="A9" t="str">
            <v>A</v>
          </cell>
        </row>
      </sheetData>
      <sheetData sheetId="29608">
        <row r="9">
          <cell r="A9" t="str">
            <v>A</v>
          </cell>
        </row>
      </sheetData>
      <sheetData sheetId="29609">
        <row r="9">
          <cell r="A9" t="str">
            <v>A</v>
          </cell>
        </row>
      </sheetData>
      <sheetData sheetId="29610">
        <row r="9">
          <cell r="A9" t="str">
            <v>A</v>
          </cell>
        </row>
      </sheetData>
      <sheetData sheetId="29611">
        <row r="9">
          <cell r="A9" t="str">
            <v>A</v>
          </cell>
        </row>
      </sheetData>
      <sheetData sheetId="29612">
        <row r="9">
          <cell r="A9" t="str">
            <v>A</v>
          </cell>
        </row>
      </sheetData>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ow r="9">
          <cell r="A9" t="str">
            <v>A</v>
          </cell>
        </row>
      </sheetData>
      <sheetData sheetId="29662">
        <row r="9">
          <cell r="A9" t="str">
            <v>A</v>
          </cell>
        </row>
      </sheetData>
      <sheetData sheetId="29663">
        <row r="9">
          <cell r="A9" t="str">
            <v>A</v>
          </cell>
        </row>
      </sheetData>
      <sheetData sheetId="29664">
        <row r="9">
          <cell r="A9" t="str">
            <v>A</v>
          </cell>
        </row>
      </sheetData>
      <sheetData sheetId="29665">
        <row r="9">
          <cell r="A9" t="str">
            <v>A</v>
          </cell>
        </row>
      </sheetData>
      <sheetData sheetId="29666">
        <row r="9">
          <cell r="A9" t="str">
            <v>A</v>
          </cell>
        </row>
      </sheetData>
      <sheetData sheetId="29667">
        <row r="9">
          <cell r="A9" t="str">
            <v>A</v>
          </cell>
        </row>
      </sheetData>
      <sheetData sheetId="29668">
        <row r="9">
          <cell r="A9" t="str">
            <v>A</v>
          </cell>
        </row>
      </sheetData>
      <sheetData sheetId="29669">
        <row r="9">
          <cell r="A9" t="str">
            <v>A</v>
          </cell>
        </row>
      </sheetData>
      <sheetData sheetId="29670">
        <row r="9">
          <cell r="A9" t="str">
            <v>A</v>
          </cell>
        </row>
      </sheetData>
      <sheetData sheetId="29671">
        <row r="9">
          <cell r="A9" t="str">
            <v>A</v>
          </cell>
        </row>
      </sheetData>
      <sheetData sheetId="29672">
        <row r="9">
          <cell r="A9" t="str">
            <v>A</v>
          </cell>
        </row>
      </sheetData>
      <sheetData sheetId="29673">
        <row r="9">
          <cell r="A9" t="str">
            <v>A</v>
          </cell>
        </row>
      </sheetData>
      <sheetData sheetId="29674">
        <row r="9">
          <cell r="A9" t="str">
            <v>A</v>
          </cell>
        </row>
      </sheetData>
      <sheetData sheetId="29675">
        <row r="9">
          <cell r="A9" t="str">
            <v>A</v>
          </cell>
        </row>
      </sheetData>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efreshError="1"/>
      <sheetData sheetId="29685" refreshError="1"/>
      <sheetData sheetId="29686" refreshError="1"/>
      <sheetData sheetId="29687" refreshError="1"/>
      <sheetData sheetId="29688" refreshError="1"/>
      <sheetData sheetId="29689" refreshError="1"/>
      <sheetData sheetId="29690" refreshError="1"/>
      <sheetData sheetId="29691" refreshError="1"/>
      <sheetData sheetId="29692" refreshError="1"/>
      <sheetData sheetId="29693" refreshError="1"/>
      <sheetData sheetId="29694" refreshError="1"/>
      <sheetData sheetId="29695" refreshError="1"/>
      <sheetData sheetId="29696" refreshError="1"/>
      <sheetData sheetId="29697" refreshError="1"/>
      <sheetData sheetId="29698" refreshError="1"/>
      <sheetData sheetId="29699" refreshError="1"/>
      <sheetData sheetId="29700" refreshError="1"/>
      <sheetData sheetId="29701" refreshError="1"/>
      <sheetData sheetId="29702" refreshError="1"/>
      <sheetData sheetId="29703" refreshError="1"/>
      <sheetData sheetId="29704" refreshError="1"/>
      <sheetData sheetId="29705" refreshError="1"/>
      <sheetData sheetId="29706" refreshError="1"/>
      <sheetData sheetId="29707" refreshError="1"/>
      <sheetData sheetId="29708" refreshError="1"/>
      <sheetData sheetId="29709" refreshError="1"/>
      <sheetData sheetId="29710" refreshError="1"/>
      <sheetData sheetId="29711" refreshError="1"/>
      <sheetData sheetId="29712" refreshError="1"/>
      <sheetData sheetId="29713" refreshError="1"/>
      <sheetData sheetId="29714" refreshError="1"/>
      <sheetData sheetId="29715" refreshError="1"/>
      <sheetData sheetId="29716" refreshError="1"/>
      <sheetData sheetId="29717" refreshError="1"/>
      <sheetData sheetId="29718" refreshError="1"/>
      <sheetData sheetId="29719" refreshError="1"/>
      <sheetData sheetId="29720" refreshError="1"/>
      <sheetData sheetId="29721" refreshError="1"/>
      <sheetData sheetId="29722" refreshError="1"/>
      <sheetData sheetId="29723" refreshError="1"/>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ow r="9">
          <cell r="A9" t="str">
            <v>A</v>
          </cell>
        </row>
      </sheetData>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ow r="9">
          <cell r="A9" t="str">
            <v>A</v>
          </cell>
        </row>
      </sheetData>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ow r="9">
          <cell r="A9" t="str">
            <v>A</v>
          </cell>
        </row>
      </sheetData>
      <sheetData sheetId="29769">
        <row r="9">
          <cell r="A9" t="str">
            <v>A</v>
          </cell>
        </row>
      </sheetData>
      <sheetData sheetId="29770">
        <row r="9">
          <cell r="A9" t="str">
            <v>A</v>
          </cell>
        </row>
      </sheetData>
      <sheetData sheetId="29771">
        <row r="9">
          <cell r="A9" t="str">
            <v>A</v>
          </cell>
        </row>
      </sheetData>
      <sheetData sheetId="29772">
        <row r="9">
          <cell r="A9" t="str">
            <v>A</v>
          </cell>
        </row>
      </sheetData>
      <sheetData sheetId="29773">
        <row r="9">
          <cell r="A9" t="str">
            <v>A</v>
          </cell>
        </row>
      </sheetData>
      <sheetData sheetId="29774">
        <row r="9">
          <cell r="A9" t="str">
            <v>A</v>
          </cell>
        </row>
      </sheetData>
      <sheetData sheetId="29775">
        <row r="9">
          <cell r="A9" t="str">
            <v>A</v>
          </cell>
        </row>
      </sheetData>
      <sheetData sheetId="29776">
        <row r="9">
          <cell r="A9" t="str">
            <v>A</v>
          </cell>
        </row>
      </sheetData>
      <sheetData sheetId="29777">
        <row r="9">
          <cell r="A9" t="str">
            <v>A</v>
          </cell>
        </row>
      </sheetData>
      <sheetData sheetId="29778">
        <row r="9">
          <cell r="A9" t="str">
            <v>A</v>
          </cell>
        </row>
      </sheetData>
      <sheetData sheetId="29779">
        <row r="9">
          <cell r="A9" t="str">
            <v>A</v>
          </cell>
        </row>
      </sheetData>
      <sheetData sheetId="29780">
        <row r="9">
          <cell r="A9" t="str">
            <v>A</v>
          </cell>
        </row>
      </sheetData>
      <sheetData sheetId="29781">
        <row r="9">
          <cell r="A9" t="str">
            <v>A</v>
          </cell>
        </row>
      </sheetData>
      <sheetData sheetId="29782">
        <row r="9">
          <cell r="A9" t="str">
            <v>A</v>
          </cell>
        </row>
      </sheetData>
      <sheetData sheetId="29783">
        <row r="9">
          <cell r="A9" t="str">
            <v>A</v>
          </cell>
        </row>
      </sheetData>
      <sheetData sheetId="29784">
        <row r="9">
          <cell r="A9" t="str">
            <v>A</v>
          </cell>
        </row>
      </sheetData>
      <sheetData sheetId="29785">
        <row r="9">
          <cell r="A9" t="str">
            <v>A</v>
          </cell>
        </row>
      </sheetData>
      <sheetData sheetId="29786">
        <row r="9">
          <cell r="A9" t="str">
            <v>A</v>
          </cell>
        </row>
      </sheetData>
      <sheetData sheetId="29787">
        <row r="9">
          <cell r="A9" t="str">
            <v>A</v>
          </cell>
        </row>
      </sheetData>
      <sheetData sheetId="29788" refreshError="1"/>
      <sheetData sheetId="29789">
        <row r="9">
          <cell r="A9" t="str">
            <v>A</v>
          </cell>
        </row>
      </sheetData>
      <sheetData sheetId="29790">
        <row r="9">
          <cell r="A9" t="str">
            <v>A</v>
          </cell>
        </row>
      </sheetData>
      <sheetData sheetId="29791">
        <row r="9">
          <cell r="A9" t="str">
            <v>A</v>
          </cell>
        </row>
      </sheetData>
      <sheetData sheetId="29792">
        <row r="9">
          <cell r="A9" t="str">
            <v>A</v>
          </cell>
        </row>
      </sheetData>
      <sheetData sheetId="29793">
        <row r="9">
          <cell r="A9" t="str">
            <v>A</v>
          </cell>
        </row>
      </sheetData>
      <sheetData sheetId="29794" refreshError="1"/>
      <sheetData sheetId="29795">
        <row r="9">
          <cell r="A9" t="str">
            <v>A</v>
          </cell>
        </row>
      </sheetData>
      <sheetData sheetId="29796">
        <row r="9">
          <cell r="A9" t="str">
            <v>A</v>
          </cell>
        </row>
      </sheetData>
      <sheetData sheetId="29797">
        <row r="9">
          <cell r="A9" t="str">
            <v>A</v>
          </cell>
        </row>
      </sheetData>
      <sheetData sheetId="29798">
        <row r="9">
          <cell r="A9" t="str">
            <v>A</v>
          </cell>
        </row>
      </sheetData>
      <sheetData sheetId="29799">
        <row r="9">
          <cell r="A9" t="str">
            <v>A</v>
          </cell>
        </row>
      </sheetData>
      <sheetData sheetId="29800">
        <row r="9">
          <cell r="A9" t="str">
            <v>A</v>
          </cell>
        </row>
      </sheetData>
      <sheetData sheetId="29801">
        <row r="9">
          <cell r="A9" t="str">
            <v>A</v>
          </cell>
        </row>
      </sheetData>
      <sheetData sheetId="29802">
        <row r="9">
          <cell r="A9" t="str">
            <v>A</v>
          </cell>
        </row>
      </sheetData>
      <sheetData sheetId="29803">
        <row r="9">
          <cell r="A9" t="str">
            <v>A</v>
          </cell>
        </row>
      </sheetData>
      <sheetData sheetId="29804">
        <row r="9">
          <cell r="A9" t="str">
            <v>A</v>
          </cell>
        </row>
      </sheetData>
      <sheetData sheetId="29805">
        <row r="9">
          <cell r="A9" t="str">
            <v>A</v>
          </cell>
        </row>
      </sheetData>
      <sheetData sheetId="29806">
        <row r="9">
          <cell r="A9" t="str">
            <v>A</v>
          </cell>
        </row>
      </sheetData>
      <sheetData sheetId="29807">
        <row r="9">
          <cell r="A9" t="str">
            <v>A</v>
          </cell>
        </row>
      </sheetData>
      <sheetData sheetId="29808">
        <row r="9">
          <cell r="A9" t="str">
            <v>A</v>
          </cell>
        </row>
      </sheetData>
      <sheetData sheetId="29809">
        <row r="9">
          <cell r="A9" t="str">
            <v>A</v>
          </cell>
        </row>
      </sheetData>
      <sheetData sheetId="29810">
        <row r="9">
          <cell r="A9" t="str">
            <v>A</v>
          </cell>
        </row>
      </sheetData>
      <sheetData sheetId="29811">
        <row r="9">
          <cell r="A9" t="str">
            <v>A</v>
          </cell>
        </row>
      </sheetData>
      <sheetData sheetId="29812">
        <row r="9">
          <cell r="A9" t="str">
            <v>A</v>
          </cell>
        </row>
      </sheetData>
      <sheetData sheetId="29813">
        <row r="9">
          <cell r="A9" t="str">
            <v>A</v>
          </cell>
        </row>
      </sheetData>
      <sheetData sheetId="29814">
        <row r="9">
          <cell r="A9" t="str">
            <v>A</v>
          </cell>
        </row>
      </sheetData>
      <sheetData sheetId="29815">
        <row r="9">
          <cell r="A9" t="str">
            <v>A</v>
          </cell>
        </row>
      </sheetData>
      <sheetData sheetId="29816" refreshError="1"/>
      <sheetData sheetId="29817">
        <row r="9">
          <cell r="A9" t="str">
            <v>A</v>
          </cell>
        </row>
      </sheetData>
      <sheetData sheetId="29818">
        <row r="9">
          <cell r="A9" t="str">
            <v>A</v>
          </cell>
        </row>
      </sheetData>
      <sheetData sheetId="29819">
        <row r="9">
          <cell r="A9" t="str">
            <v>A</v>
          </cell>
        </row>
      </sheetData>
      <sheetData sheetId="29820" refreshError="1"/>
      <sheetData sheetId="29821" refreshError="1"/>
      <sheetData sheetId="29822" refreshError="1"/>
      <sheetData sheetId="29823" refreshError="1"/>
      <sheetData sheetId="29824">
        <row r="9">
          <cell r="A9" t="str">
            <v>A</v>
          </cell>
        </row>
      </sheetData>
      <sheetData sheetId="29825">
        <row r="9">
          <cell r="A9" t="str">
            <v>A</v>
          </cell>
        </row>
      </sheetData>
      <sheetData sheetId="29826">
        <row r="9">
          <cell r="A9" t="str">
            <v>A</v>
          </cell>
        </row>
      </sheetData>
      <sheetData sheetId="29827" refreshError="1"/>
      <sheetData sheetId="29828" refreshError="1"/>
      <sheetData sheetId="29829" refreshError="1"/>
      <sheetData sheetId="29830">
        <row r="9">
          <cell r="A9" t="str">
            <v>A</v>
          </cell>
        </row>
      </sheetData>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efreshError="1"/>
      <sheetData sheetId="29857" refreshError="1"/>
      <sheetData sheetId="29858" refreshError="1"/>
      <sheetData sheetId="29859" refreshError="1"/>
      <sheetData sheetId="29860" refreshError="1"/>
      <sheetData sheetId="29861" refreshError="1"/>
      <sheetData sheetId="29862" refreshError="1"/>
      <sheetData sheetId="29863" refreshError="1"/>
      <sheetData sheetId="29864" refreshError="1"/>
      <sheetData sheetId="29865" refreshError="1"/>
      <sheetData sheetId="29866" refreshError="1"/>
      <sheetData sheetId="29867" refreshError="1"/>
      <sheetData sheetId="29868" refreshError="1"/>
      <sheetData sheetId="29869" refreshError="1"/>
      <sheetData sheetId="29870" refreshError="1"/>
      <sheetData sheetId="29871" refreshError="1"/>
      <sheetData sheetId="29872" refreshError="1"/>
      <sheetData sheetId="29873" refreshError="1"/>
      <sheetData sheetId="29874" refreshError="1"/>
      <sheetData sheetId="29875" refreshError="1"/>
      <sheetData sheetId="29876" refreshError="1"/>
      <sheetData sheetId="29877" refreshError="1"/>
      <sheetData sheetId="29878" refreshError="1"/>
      <sheetData sheetId="29879" refreshError="1"/>
      <sheetData sheetId="29880" refreshError="1"/>
      <sheetData sheetId="29881" refreshError="1"/>
      <sheetData sheetId="29882" refreshError="1"/>
      <sheetData sheetId="29883" refreshError="1"/>
      <sheetData sheetId="29884" refreshError="1"/>
      <sheetData sheetId="29885" refreshError="1"/>
      <sheetData sheetId="29886" refreshError="1"/>
      <sheetData sheetId="29887" refreshError="1"/>
      <sheetData sheetId="29888" refreshError="1"/>
      <sheetData sheetId="29889" refreshError="1"/>
      <sheetData sheetId="29890" refreshError="1"/>
      <sheetData sheetId="29891" refreshError="1"/>
      <sheetData sheetId="29892" refreshError="1"/>
      <sheetData sheetId="29893" refreshError="1"/>
      <sheetData sheetId="29894" refreshError="1"/>
      <sheetData sheetId="29895" refreshError="1"/>
      <sheetData sheetId="29896" refreshError="1"/>
      <sheetData sheetId="29897" refreshError="1"/>
      <sheetData sheetId="29898" refreshError="1"/>
      <sheetData sheetId="29899" refreshError="1"/>
      <sheetData sheetId="29900" refreshError="1"/>
      <sheetData sheetId="29901" refreshError="1"/>
      <sheetData sheetId="29902" refreshError="1"/>
      <sheetData sheetId="29903" refreshError="1"/>
      <sheetData sheetId="29904">
        <row r="9">
          <cell r="A9" t="str">
            <v>A</v>
          </cell>
        </row>
      </sheetData>
      <sheetData sheetId="29905" refreshError="1"/>
      <sheetData sheetId="29906" refreshError="1"/>
      <sheetData sheetId="29907" refreshError="1"/>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ow r="9">
          <cell r="A9" t="str">
            <v>A</v>
          </cell>
        </row>
      </sheetData>
      <sheetData sheetId="29933">
        <row r="9">
          <cell r="A9" t="str">
            <v>A</v>
          </cell>
        </row>
      </sheetData>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efreshError="1"/>
      <sheetData sheetId="29981" refreshError="1"/>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ow r="9">
          <cell r="A9" t="str">
            <v>A</v>
          </cell>
        </row>
      </sheetData>
      <sheetData sheetId="30014">
        <row r="9">
          <cell r="A9" t="str">
            <v>A</v>
          </cell>
        </row>
      </sheetData>
      <sheetData sheetId="30015">
        <row r="9">
          <cell r="A9" t="str">
            <v>A</v>
          </cell>
        </row>
      </sheetData>
      <sheetData sheetId="30016">
        <row r="9">
          <cell r="A9" t="str">
            <v>A</v>
          </cell>
        </row>
      </sheetData>
      <sheetData sheetId="30017">
        <row r="9">
          <cell r="A9" t="str">
            <v>A</v>
          </cell>
        </row>
      </sheetData>
      <sheetData sheetId="30018">
        <row r="9">
          <cell r="A9" t="str">
            <v>A</v>
          </cell>
        </row>
      </sheetData>
      <sheetData sheetId="30019">
        <row r="9">
          <cell r="A9" t="str">
            <v>A</v>
          </cell>
        </row>
      </sheetData>
      <sheetData sheetId="30020">
        <row r="9">
          <cell r="A9" t="str">
            <v>A</v>
          </cell>
        </row>
      </sheetData>
      <sheetData sheetId="30021">
        <row r="9">
          <cell r="A9" t="str">
            <v>A</v>
          </cell>
        </row>
      </sheetData>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ow r="9">
          <cell r="A9" t="str">
            <v>A</v>
          </cell>
        </row>
      </sheetData>
      <sheetData sheetId="30040">
        <row r="9">
          <cell r="A9" t="str">
            <v>A</v>
          </cell>
        </row>
      </sheetData>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efreshError="1"/>
      <sheetData sheetId="30062" refreshError="1"/>
      <sheetData sheetId="30063" refreshError="1"/>
      <sheetData sheetId="30064" refreshError="1"/>
      <sheetData sheetId="30065" refreshError="1"/>
      <sheetData sheetId="30066" refreshError="1"/>
      <sheetData sheetId="30067">
        <row r="9">
          <cell r="A9" t="str">
            <v>A</v>
          </cell>
        </row>
      </sheetData>
      <sheetData sheetId="30068" refreshError="1"/>
      <sheetData sheetId="30069" refreshError="1"/>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efreshError="1"/>
      <sheetData sheetId="30088" refreshError="1"/>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ow r="9">
          <cell r="A9" t="str">
            <v>A</v>
          </cell>
        </row>
      </sheetData>
      <sheetData sheetId="30131">
        <row r="9">
          <cell r="A9" t="str">
            <v>A</v>
          </cell>
        </row>
      </sheetData>
      <sheetData sheetId="30132">
        <row r="9">
          <cell r="A9" t="str">
            <v>A</v>
          </cell>
        </row>
      </sheetData>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efreshError="1"/>
      <sheetData sheetId="30179">
        <row r="9">
          <cell r="A9" t="str">
            <v>A</v>
          </cell>
        </row>
      </sheetData>
      <sheetData sheetId="30180" refreshError="1"/>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ow r="9">
          <cell r="A9" t="str">
            <v>A</v>
          </cell>
        </row>
      </sheetData>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ow r="9">
          <cell r="A9" t="str">
            <v>A</v>
          </cell>
        </row>
      </sheetData>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ow r="9">
          <cell r="A9" t="str">
            <v>A</v>
          </cell>
        </row>
      </sheetData>
      <sheetData sheetId="30257">
        <row r="9">
          <cell r="A9" t="str">
            <v>A</v>
          </cell>
        </row>
      </sheetData>
      <sheetData sheetId="30258">
        <row r="9">
          <cell r="A9" t="str">
            <v>A</v>
          </cell>
        </row>
      </sheetData>
      <sheetData sheetId="30259">
        <row r="9">
          <cell r="A9" t="str">
            <v>A</v>
          </cell>
        </row>
      </sheetData>
      <sheetData sheetId="30260">
        <row r="9">
          <cell r="A9" t="str">
            <v>A</v>
          </cell>
        </row>
      </sheetData>
      <sheetData sheetId="30261">
        <row r="9">
          <cell r="A9" t="str">
            <v>A</v>
          </cell>
        </row>
      </sheetData>
      <sheetData sheetId="30262">
        <row r="9">
          <cell r="A9" t="str">
            <v>A</v>
          </cell>
        </row>
      </sheetData>
      <sheetData sheetId="30263">
        <row r="9">
          <cell r="A9" t="str">
            <v>A</v>
          </cell>
        </row>
      </sheetData>
      <sheetData sheetId="30264">
        <row r="9">
          <cell r="A9" t="str">
            <v>A</v>
          </cell>
        </row>
      </sheetData>
      <sheetData sheetId="30265">
        <row r="9">
          <cell r="A9" t="str">
            <v>A</v>
          </cell>
        </row>
      </sheetData>
      <sheetData sheetId="30266">
        <row r="9">
          <cell r="A9" t="str">
            <v>A</v>
          </cell>
        </row>
      </sheetData>
      <sheetData sheetId="30267" refreshError="1"/>
      <sheetData sheetId="30268">
        <row r="9">
          <cell r="A9" t="str">
            <v>A</v>
          </cell>
        </row>
      </sheetData>
      <sheetData sheetId="30269">
        <row r="9">
          <cell r="A9" t="str">
            <v>A</v>
          </cell>
        </row>
      </sheetData>
      <sheetData sheetId="30270">
        <row r="9">
          <cell r="A9" t="str">
            <v>A</v>
          </cell>
        </row>
      </sheetData>
      <sheetData sheetId="30271">
        <row r="9">
          <cell r="A9" t="str">
            <v>A</v>
          </cell>
        </row>
      </sheetData>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efreshError="1"/>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efreshError="1"/>
      <sheetData sheetId="30305" refreshError="1"/>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ow r="9">
          <cell r="A9" t="str">
            <v>A</v>
          </cell>
        </row>
      </sheetData>
      <sheetData sheetId="30321">
        <row r="9">
          <cell r="A9" t="str">
            <v>A</v>
          </cell>
        </row>
      </sheetData>
      <sheetData sheetId="30322">
        <row r="9">
          <cell r="A9" t="str">
            <v>A</v>
          </cell>
        </row>
      </sheetData>
      <sheetData sheetId="30323">
        <row r="9">
          <cell r="A9" t="str">
            <v>A</v>
          </cell>
        </row>
      </sheetData>
      <sheetData sheetId="30324">
        <row r="9">
          <cell r="A9" t="str">
            <v>A</v>
          </cell>
        </row>
      </sheetData>
      <sheetData sheetId="30325">
        <row r="9">
          <cell r="A9" t="str">
            <v>A</v>
          </cell>
        </row>
      </sheetData>
      <sheetData sheetId="30326">
        <row r="9">
          <cell r="A9" t="str">
            <v>A</v>
          </cell>
        </row>
      </sheetData>
      <sheetData sheetId="30327">
        <row r="9">
          <cell r="A9" t="str">
            <v>A</v>
          </cell>
        </row>
      </sheetData>
      <sheetData sheetId="30328">
        <row r="9">
          <cell r="A9" t="str">
            <v>A</v>
          </cell>
        </row>
      </sheetData>
      <sheetData sheetId="30329">
        <row r="9">
          <cell r="A9" t="str">
            <v>A</v>
          </cell>
        </row>
      </sheetData>
      <sheetData sheetId="30330">
        <row r="9">
          <cell r="A9" t="str">
            <v>A</v>
          </cell>
        </row>
      </sheetData>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efreshError="1"/>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ow r="9">
          <cell r="A9" t="str">
            <v>A</v>
          </cell>
        </row>
      </sheetData>
      <sheetData sheetId="30380">
        <row r="9">
          <cell r="A9" t="str">
            <v>A</v>
          </cell>
        </row>
      </sheetData>
      <sheetData sheetId="30381">
        <row r="9">
          <cell r="A9" t="str">
            <v>A</v>
          </cell>
        </row>
      </sheetData>
      <sheetData sheetId="30382">
        <row r="9">
          <cell r="A9" t="str">
            <v>A</v>
          </cell>
        </row>
      </sheetData>
      <sheetData sheetId="30383">
        <row r="9">
          <cell r="A9" t="str">
            <v>A</v>
          </cell>
        </row>
      </sheetData>
      <sheetData sheetId="30384">
        <row r="9">
          <cell r="A9" t="str">
            <v>A</v>
          </cell>
        </row>
      </sheetData>
      <sheetData sheetId="30385">
        <row r="9">
          <cell r="A9" t="str">
            <v>A</v>
          </cell>
        </row>
      </sheetData>
      <sheetData sheetId="30386">
        <row r="9">
          <cell r="A9" t="str">
            <v>A</v>
          </cell>
        </row>
      </sheetData>
      <sheetData sheetId="30387">
        <row r="9">
          <cell r="A9" t="str">
            <v>A</v>
          </cell>
        </row>
      </sheetData>
      <sheetData sheetId="30388">
        <row r="9">
          <cell r="A9" t="str">
            <v>A</v>
          </cell>
        </row>
      </sheetData>
      <sheetData sheetId="30389">
        <row r="9">
          <cell r="A9" t="str">
            <v>A</v>
          </cell>
        </row>
      </sheetData>
      <sheetData sheetId="30390">
        <row r="9">
          <cell r="A9" t="str">
            <v>A</v>
          </cell>
        </row>
      </sheetData>
      <sheetData sheetId="30391">
        <row r="9">
          <cell r="A9" t="str">
            <v>A</v>
          </cell>
        </row>
      </sheetData>
      <sheetData sheetId="30392">
        <row r="9">
          <cell r="A9" t="str">
            <v>A</v>
          </cell>
        </row>
      </sheetData>
      <sheetData sheetId="30393">
        <row r="9">
          <cell r="A9" t="str">
            <v>A</v>
          </cell>
        </row>
      </sheetData>
      <sheetData sheetId="30394">
        <row r="9">
          <cell r="A9" t="str">
            <v>A</v>
          </cell>
        </row>
      </sheetData>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efreshError="1"/>
      <sheetData sheetId="30404" refreshError="1"/>
      <sheetData sheetId="30405" refreshError="1"/>
      <sheetData sheetId="30406" refreshError="1"/>
      <sheetData sheetId="30407" refreshError="1"/>
      <sheetData sheetId="30408" refreshError="1"/>
      <sheetData sheetId="30409" refreshError="1"/>
      <sheetData sheetId="30410" refreshError="1"/>
      <sheetData sheetId="30411" refreshError="1"/>
      <sheetData sheetId="30412" refreshError="1"/>
      <sheetData sheetId="30413" refreshError="1"/>
      <sheetData sheetId="30414" refreshError="1"/>
      <sheetData sheetId="30415" refreshError="1"/>
      <sheetData sheetId="30416" refreshError="1"/>
      <sheetData sheetId="30417" refreshError="1"/>
      <sheetData sheetId="30418" refreshError="1"/>
      <sheetData sheetId="30419" refreshError="1"/>
      <sheetData sheetId="30420" refreshError="1"/>
      <sheetData sheetId="30421" refreshError="1"/>
      <sheetData sheetId="30422" refreshError="1"/>
      <sheetData sheetId="30423" refreshError="1"/>
      <sheetData sheetId="30424" refreshError="1"/>
      <sheetData sheetId="30425" refreshError="1"/>
      <sheetData sheetId="30426" refreshError="1"/>
      <sheetData sheetId="30427" refreshError="1"/>
      <sheetData sheetId="30428" refreshError="1"/>
      <sheetData sheetId="30429" refreshError="1"/>
      <sheetData sheetId="30430" refreshError="1"/>
      <sheetData sheetId="30431" refreshError="1"/>
      <sheetData sheetId="30432" refreshError="1"/>
      <sheetData sheetId="30433" refreshError="1"/>
      <sheetData sheetId="30434" refreshError="1"/>
      <sheetData sheetId="30435" refreshError="1"/>
      <sheetData sheetId="30436" refreshError="1"/>
      <sheetData sheetId="30437" refreshError="1"/>
      <sheetData sheetId="30438" refreshError="1"/>
      <sheetData sheetId="30439" refreshError="1"/>
      <sheetData sheetId="30440" refreshError="1"/>
      <sheetData sheetId="30441" refreshError="1"/>
      <sheetData sheetId="30442" refreshError="1"/>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ow r="9">
          <cell r="A9" t="str">
            <v>A</v>
          </cell>
        </row>
      </sheetData>
      <sheetData sheetId="30462">
        <row r="9">
          <cell r="A9" t="str">
            <v>A</v>
          </cell>
        </row>
      </sheetData>
      <sheetData sheetId="30463">
        <row r="9">
          <cell r="A9" t="str">
            <v>A</v>
          </cell>
        </row>
      </sheetData>
      <sheetData sheetId="30464">
        <row r="9">
          <cell r="A9" t="str">
            <v>A</v>
          </cell>
        </row>
      </sheetData>
      <sheetData sheetId="30465">
        <row r="9">
          <cell r="A9" t="str">
            <v>A</v>
          </cell>
        </row>
      </sheetData>
      <sheetData sheetId="30466">
        <row r="9">
          <cell r="A9" t="str">
            <v>A</v>
          </cell>
        </row>
      </sheetData>
      <sheetData sheetId="30467">
        <row r="9">
          <cell r="A9" t="str">
            <v>A</v>
          </cell>
        </row>
      </sheetData>
      <sheetData sheetId="30468">
        <row r="9">
          <cell r="A9" t="str">
            <v>A</v>
          </cell>
        </row>
      </sheetData>
      <sheetData sheetId="30469">
        <row r="9">
          <cell r="A9" t="str">
            <v>A</v>
          </cell>
        </row>
      </sheetData>
      <sheetData sheetId="30470">
        <row r="9">
          <cell r="A9" t="str">
            <v>A</v>
          </cell>
        </row>
      </sheetData>
      <sheetData sheetId="30471">
        <row r="9">
          <cell r="A9" t="str">
            <v>A</v>
          </cell>
        </row>
      </sheetData>
      <sheetData sheetId="30472">
        <row r="9">
          <cell r="A9" t="str">
            <v>A</v>
          </cell>
        </row>
      </sheetData>
      <sheetData sheetId="30473">
        <row r="9">
          <cell r="A9" t="str">
            <v>A</v>
          </cell>
        </row>
      </sheetData>
      <sheetData sheetId="30474">
        <row r="9">
          <cell r="A9" t="str">
            <v>A</v>
          </cell>
        </row>
      </sheetData>
      <sheetData sheetId="30475">
        <row r="9">
          <cell r="A9" t="str">
            <v>A</v>
          </cell>
        </row>
      </sheetData>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ow r="9">
          <cell r="A9" t="str">
            <v>A</v>
          </cell>
        </row>
      </sheetData>
      <sheetData sheetId="30497">
        <row r="9">
          <cell r="A9" t="str">
            <v>A</v>
          </cell>
        </row>
      </sheetData>
      <sheetData sheetId="30498">
        <row r="9">
          <cell r="A9" t="str">
            <v>A</v>
          </cell>
        </row>
      </sheetData>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efreshError="1"/>
      <sheetData sheetId="30510" refreshError="1"/>
      <sheetData sheetId="30511" refreshError="1"/>
      <sheetData sheetId="30512" refreshError="1"/>
      <sheetData sheetId="30513" refreshError="1"/>
      <sheetData sheetId="30514" refreshError="1"/>
      <sheetData sheetId="30515">
        <row r="9">
          <cell r="A9" t="str">
            <v>A</v>
          </cell>
        </row>
      </sheetData>
      <sheetData sheetId="30516" refreshError="1"/>
      <sheetData sheetId="30517" refreshError="1"/>
      <sheetData sheetId="30518">
        <row r="9">
          <cell r="A9" t="str">
            <v>A</v>
          </cell>
        </row>
      </sheetData>
      <sheetData sheetId="30519">
        <row r="9">
          <cell r="A9" t="str">
            <v>A</v>
          </cell>
        </row>
      </sheetData>
      <sheetData sheetId="30520" refreshError="1"/>
      <sheetData sheetId="30521">
        <row r="9">
          <cell r="A9" t="str">
            <v>A</v>
          </cell>
        </row>
      </sheetData>
      <sheetData sheetId="30522">
        <row r="9">
          <cell r="A9" t="str">
            <v>A</v>
          </cell>
        </row>
      </sheetData>
      <sheetData sheetId="30523" refreshError="1"/>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efreshError="1"/>
      <sheetData sheetId="30545" refreshError="1"/>
      <sheetData sheetId="30546" refreshError="1"/>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ow r="9">
          <cell r="A9" t="str">
            <v>A</v>
          </cell>
        </row>
      </sheetData>
      <sheetData sheetId="30589">
        <row r="9">
          <cell r="A9" t="str">
            <v>A</v>
          </cell>
        </row>
      </sheetData>
      <sheetData sheetId="30590">
        <row r="9">
          <cell r="A9" t="str">
            <v>A</v>
          </cell>
        </row>
      </sheetData>
      <sheetData sheetId="30591">
        <row r="9">
          <cell r="A9" t="str">
            <v>A</v>
          </cell>
        </row>
      </sheetData>
      <sheetData sheetId="30592">
        <row r="9">
          <cell r="A9" t="str">
            <v>A</v>
          </cell>
        </row>
      </sheetData>
      <sheetData sheetId="30593">
        <row r="9">
          <cell r="A9" t="str">
            <v>A</v>
          </cell>
        </row>
      </sheetData>
      <sheetData sheetId="30594">
        <row r="9">
          <cell r="A9" t="str">
            <v>A</v>
          </cell>
        </row>
      </sheetData>
      <sheetData sheetId="30595">
        <row r="9">
          <cell r="A9" t="str">
            <v>A</v>
          </cell>
        </row>
      </sheetData>
      <sheetData sheetId="30596">
        <row r="9">
          <cell r="A9" t="str">
            <v>A</v>
          </cell>
        </row>
      </sheetData>
      <sheetData sheetId="30597">
        <row r="9">
          <cell r="A9" t="str">
            <v>A</v>
          </cell>
        </row>
      </sheetData>
      <sheetData sheetId="30598">
        <row r="9">
          <cell r="A9" t="str">
            <v>A</v>
          </cell>
        </row>
      </sheetData>
      <sheetData sheetId="30599">
        <row r="9">
          <cell r="A9" t="str">
            <v>A</v>
          </cell>
        </row>
      </sheetData>
      <sheetData sheetId="30600">
        <row r="9">
          <cell r="A9" t="str">
            <v>A</v>
          </cell>
        </row>
      </sheetData>
      <sheetData sheetId="30601">
        <row r="9">
          <cell r="A9" t="str">
            <v>A</v>
          </cell>
        </row>
      </sheetData>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ow r="9">
          <cell r="A9" t="str">
            <v>A</v>
          </cell>
        </row>
      </sheetData>
      <sheetData sheetId="30611">
        <row r="9">
          <cell r="A9" t="str">
            <v>A</v>
          </cell>
        </row>
      </sheetData>
      <sheetData sheetId="30612">
        <row r="9">
          <cell r="A9" t="str">
            <v>A</v>
          </cell>
        </row>
      </sheetData>
      <sheetData sheetId="30613">
        <row r="9">
          <cell r="A9" t="str">
            <v>A</v>
          </cell>
        </row>
      </sheetData>
      <sheetData sheetId="30614">
        <row r="9">
          <cell r="A9" t="str">
            <v>A</v>
          </cell>
        </row>
      </sheetData>
      <sheetData sheetId="30615">
        <row r="9">
          <cell r="A9" t="str">
            <v>A</v>
          </cell>
        </row>
      </sheetData>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efreshError="1"/>
      <sheetData sheetId="30640">
        <row r="9">
          <cell r="A9" t="str">
            <v>A</v>
          </cell>
        </row>
      </sheetData>
      <sheetData sheetId="30641">
        <row r="9">
          <cell r="A9" t="str">
            <v>A</v>
          </cell>
        </row>
      </sheetData>
      <sheetData sheetId="30642">
        <row r="9">
          <cell r="A9" t="str">
            <v>A</v>
          </cell>
        </row>
      </sheetData>
      <sheetData sheetId="30643" refreshError="1"/>
      <sheetData sheetId="30644" refreshError="1"/>
      <sheetData sheetId="30645">
        <row r="9">
          <cell r="A9" t="str">
            <v>A</v>
          </cell>
        </row>
      </sheetData>
      <sheetData sheetId="30646">
        <row r="9">
          <cell r="A9" t="str">
            <v>A</v>
          </cell>
        </row>
      </sheetData>
      <sheetData sheetId="30647">
        <row r="9">
          <cell r="A9" t="str">
            <v>A</v>
          </cell>
        </row>
      </sheetData>
      <sheetData sheetId="30648" refreshError="1"/>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efreshError="1"/>
      <sheetData sheetId="30658" refreshError="1"/>
      <sheetData sheetId="30659" refreshError="1"/>
      <sheetData sheetId="30660" refreshError="1"/>
      <sheetData sheetId="30661" refreshError="1"/>
      <sheetData sheetId="30662" refreshError="1"/>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ow r="9">
          <cell r="A9" t="str">
            <v>A</v>
          </cell>
        </row>
      </sheetData>
      <sheetData sheetId="30704">
        <row r="9">
          <cell r="A9" t="str">
            <v>A</v>
          </cell>
        </row>
      </sheetData>
      <sheetData sheetId="30705">
        <row r="9">
          <cell r="A9" t="str">
            <v>A</v>
          </cell>
        </row>
      </sheetData>
      <sheetData sheetId="30706">
        <row r="9">
          <cell r="A9" t="str">
            <v>A</v>
          </cell>
        </row>
      </sheetData>
      <sheetData sheetId="30707">
        <row r="9">
          <cell r="A9" t="str">
            <v>A</v>
          </cell>
        </row>
      </sheetData>
      <sheetData sheetId="30708">
        <row r="9">
          <cell r="A9" t="str">
            <v>A</v>
          </cell>
        </row>
      </sheetData>
      <sheetData sheetId="30709">
        <row r="9">
          <cell r="A9" t="str">
            <v>A</v>
          </cell>
        </row>
      </sheetData>
      <sheetData sheetId="30710">
        <row r="9">
          <cell r="A9" t="str">
            <v>A</v>
          </cell>
        </row>
      </sheetData>
      <sheetData sheetId="30711">
        <row r="9">
          <cell r="A9" t="str">
            <v>A</v>
          </cell>
        </row>
      </sheetData>
      <sheetData sheetId="30712">
        <row r="9">
          <cell r="A9" t="str">
            <v>A</v>
          </cell>
        </row>
      </sheetData>
      <sheetData sheetId="30713">
        <row r="9">
          <cell r="A9" t="str">
            <v>A</v>
          </cell>
        </row>
      </sheetData>
      <sheetData sheetId="30714">
        <row r="9">
          <cell r="A9" t="str">
            <v>A</v>
          </cell>
        </row>
      </sheetData>
      <sheetData sheetId="30715">
        <row r="9">
          <cell r="A9" t="str">
            <v>A</v>
          </cell>
        </row>
      </sheetData>
      <sheetData sheetId="30716">
        <row r="9">
          <cell r="A9" t="str">
            <v>A</v>
          </cell>
        </row>
      </sheetData>
      <sheetData sheetId="30717">
        <row r="9">
          <cell r="A9" t="str">
            <v>A</v>
          </cell>
        </row>
      </sheetData>
      <sheetData sheetId="30718">
        <row r="9">
          <cell r="A9" t="str">
            <v>A</v>
          </cell>
        </row>
      </sheetData>
      <sheetData sheetId="30719">
        <row r="9">
          <cell r="A9" t="str">
            <v>A</v>
          </cell>
        </row>
      </sheetData>
      <sheetData sheetId="30720">
        <row r="9">
          <cell r="A9" t="str">
            <v>A</v>
          </cell>
        </row>
      </sheetData>
      <sheetData sheetId="30721">
        <row r="9">
          <cell r="A9" t="str">
            <v>A</v>
          </cell>
        </row>
      </sheetData>
      <sheetData sheetId="30722">
        <row r="9">
          <cell r="A9" t="str">
            <v>A</v>
          </cell>
        </row>
      </sheetData>
      <sheetData sheetId="30723">
        <row r="9">
          <cell r="A9" t="str">
            <v>A</v>
          </cell>
        </row>
      </sheetData>
      <sheetData sheetId="30724">
        <row r="9">
          <cell r="A9" t="str">
            <v>A</v>
          </cell>
        </row>
      </sheetData>
      <sheetData sheetId="30725">
        <row r="9">
          <cell r="A9" t="str">
            <v>A</v>
          </cell>
        </row>
      </sheetData>
      <sheetData sheetId="30726">
        <row r="9">
          <cell r="A9" t="str">
            <v>A</v>
          </cell>
        </row>
      </sheetData>
      <sheetData sheetId="30727">
        <row r="9">
          <cell r="A9" t="str">
            <v>A</v>
          </cell>
        </row>
      </sheetData>
      <sheetData sheetId="30728">
        <row r="9">
          <cell r="A9" t="str">
            <v>A</v>
          </cell>
        </row>
      </sheetData>
      <sheetData sheetId="30729">
        <row r="9">
          <cell r="A9" t="str">
            <v>A</v>
          </cell>
        </row>
      </sheetData>
      <sheetData sheetId="30730">
        <row r="9">
          <cell r="A9" t="str">
            <v>A</v>
          </cell>
        </row>
      </sheetData>
      <sheetData sheetId="30731">
        <row r="9">
          <cell r="A9" t="str">
            <v>A</v>
          </cell>
        </row>
      </sheetData>
      <sheetData sheetId="30732">
        <row r="9">
          <cell r="A9" t="str">
            <v>A</v>
          </cell>
        </row>
      </sheetData>
      <sheetData sheetId="30733">
        <row r="9">
          <cell r="A9" t="str">
            <v>A</v>
          </cell>
        </row>
      </sheetData>
      <sheetData sheetId="30734">
        <row r="9">
          <cell r="A9" t="str">
            <v>A</v>
          </cell>
        </row>
      </sheetData>
      <sheetData sheetId="30735">
        <row r="9">
          <cell r="A9" t="str">
            <v>A</v>
          </cell>
        </row>
      </sheetData>
      <sheetData sheetId="30736">
        <row r="9">
          <cell r="A9" t="str">
            <v>A</v>
          </cell>
        </row>
      </sheetData>
      <sheetData sheetId="30737">
        <row r="9">
          <cell r="A9" t="str">
            <v>A</v>
          </cell>
        </row>
      </sheetData>
      <sheetData sheetId="30738">
        <row r="9">
          <cell r="A9" t="str">
            <v>A</v>
          </cell>
        </row>
      </sheetData>
      <sheetData sheetId="30739">
        <row r="9">
          <cell r="A9" t="str">
            <v>A</v>
          </cell>
        </row>
      </sheetData>
      <sheetData sheetId="30740">
        <row r="9">
          <cell r="A9" t="str">
            <v>A</v>
          </cell>
        </row>
      </sheetData>
      <sheetData sheetId="30741">
        <row r="9">
          <cell r="A9" t="str">
            <v>A</v>
          </cell>
        </row>
      </sheetData>
      <sheetData sheetId="30742">
        <row r="9">
          <cell r="A9" t="str">
            <v>A</v>
          </cell>
        </row>
      </sheetData>
      <sheetData sheetId="30743">
        <row r="9">
          <cell r="A9" t="str">
            <v>A</v>
          </cell>
        </row>
      </sheetData>
      <sheetData sheetId="30744">
        <row r="9">
          <cell r="A9" t="str">
            <v>A</v>
          </cell>
        </row>
      </sheetData>
      <sheetData sheetId="30745">
        <row r="9">
          <cell r="A9" t="str">
            <v>A</v>
          </cell>
        </row>
      </sheetData>
      <sheetData sheetId="30746">
        <row r="9">
          <cell r="A9" t="str">
            <v>A</v>
          </cell>
        </row>
      </sheetData>
      <sheetData sheetId="30747">
        <row r="9">
          <cell r="A9" t="str">
            <v>A</v>
          </cell>
        </row>
      </sheetData>
      <sheetData sheetId="30748">
        <row r="9">
          <cell r="A9" t="str">
            <v>A</v>
          </cell>
        </row>
      </sheetData>
      <sheetData sheetId="30749">
        <row r="9">
          <cell r="A9" t="str">
            <v>A</v>
          </cell>
        </row>
      </sheetData>
      <sheetData sheetId="30750" refreshError="1"/>
      <sheetData sheetId="30751" refreshError="1"/>
      <sheetData sheetId="30752">
        <row r="9">
          <cell r="A9" t="str">
            <v>A</v>
          </cell>
        </row>
      </sheetData>
      <sheetData sheetId="30753">
        <row r="9">
          <cell r="A9" t="str">
            <v>A</v>
          </cell>
        </row>
      </sheetData>
      <sheetData sheetId="30754">
        <row r="9">
          <cell r="A9" t="str">
            <v>A</v>
          </cell>
        </row>
      </sheetData>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efreshError="1"/>
      <sheetData sheetId="30780" refreshError="1"/>
      <sheetData sheetId="30781" refreshError="1"/>
      <sheetData sheetId="30782" refreshError="1"/>
      <sheetData sheetId="30783" refreshError="1"/>
      <sheetData sheetId="30784" refreshError="1"/>
      <sheetData sheetId="30785" refreshError="1"/>
      <sheetData sheetId="30786" refreshError="1"/>
      <sheetData sheetId="30787" refreshError="1"/>
      <sheetData sheetId="30788" refreshError="1"/>
      <sheetData sheetId="30789" refreshError="1"/>
      <sheetData sheetId="30790" refreshError="1"/>
      <sheetData sheetId="30791" refreshError="1"/>
      <sheetData sheetId="30792" refreshError="1"/>
      <sheetData sheetId="30793" refreshError="1"/>
      <sheetData sheetId="30794" refreshError="1"/>
      <sheetData sheetId="30795" refreshError="1"/>
      <sheetData sheetId="30796" refreshError="1"/>
      <sheetData sheetId="30797" refreshError="1"/>
      <sheetData sheetId="30798" refreshError="1"/>
      <sheetData sheetId="30799" refreshError="1"/>
      <sheetData sheetId="30800" refreshError="1"/>
      <sheetData sheetId="30801" refreshError="1"/>
      <sheetData sheetId="30802" refreshError="1"/>
      <sheetData sheetId="30803" refreshError="1"/>
      <sheetData sheetId="30804" refreshError="1"/>
      <sheetData sheetId="30805" refreshError="1"/>
      <sheetData sheetId="30806" refreshError="1"/>
      <sheetData sheetId="30807" refreshError="1"/>
      <sheetData sheetId="30808" refreshError="1"/>
      <sheetData sheetId="30809" refreshError="1"/>
      <sheetData sheetId="30810" refreshError="1"/>
      <sheetData sheetId="30811" refreshError="1"/>
      <sheetData sheetId="30812" refreshError="1"/>
      <sheetData sheetId="30813" refreshError="1"/>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ow r="9">
          <cell r="A9" t="str">
            <v>A</v>
          </cell>
        </row>
      </sheetData>
      <sheetData sheetId="30827" refreshError="1"/>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ow r="9">
          <cell r="A9" t="str">
            <v>A</v>
          </cell>
        </row>
      </sheetData>
      <sheetData sheetId="30855">
        <row r="9">
          <cell r="A9" t="str">
            <v>A</v>
          </cell>
        </row>
      </sheetData>
      <sheetData sheetId="30856">
        <row r="9">
          <cell r="A9" t="str">
            <v>A</v>
          </cell>
        </row>
      </sheetData>
      <sheetData sheetId="30857">
        <row r="9">
          <cell r="A9" t="str">
            <v>A</v>
          </cell>
        </row>
      </sheetData>
      <sheetData sheetId="30858" refreshError="1"/>
      <sheetData sheetId="30859" refreshError="1"/>
      <sheetData sheetId="30860">
        <row r="9">
          <cell r="A9" t="str">
            <v>A</v>
          </cell>
        </row>
      </sheetData>
      <sheetData sheetId="30861" refreshError="1"/>
      <sheetData sheetId="30862" refreshError="1"/>
      <sheetData sheetId="30863" refreshError="1"/>
      <sheetData sheetId="30864" refreshError="1"/>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ow r="9">
          <cell r="A9" t="str">
            <v>A</v>
          </cell>
        </row>
      </sheetData>
      <sheetData sheetId="30876">
        <row r="9">
          <cell r="A9" t="str">
            <v>A</v>
          </cell>
        </row>
      </sheetData>
      <sheetData sheetId="30877">
        <row r="9">
          <cell r="A9" t="str">
            <v>A</v>
          </cell>
        </row>
      </sheetData>
      <sheetData sheetId="30878">
        <row r="9">
          <cell r="A9" t="str">
            <v>A</v>
          </cell>
        </row>
      </sheetData>
      <sheetData sheetId="30879">
        <row r="9">
          <cell r="A9" t="str">
            <v>A</v>
          </cell>
        </row>
      </sheetData>
      <sheetData sheetId="30880">
        <row r="9">
          <cell r="A9" t="str">
            <v>A</v>
          </cell>
        </row>
      </sheetData>
      <sheetData sheetId="30881">
        <row r="9">
          <cell r="A9" t="str">
            <v>A</v>
          </cell>
        </row>
      </sheetData>
      <sheetData sheetId="30882">
        <row r="9">
          <cell r="A9" t="str">
            <v>A</v>
          </cell>
        </row>
      </sheetData>
      <sheetData sheetId="30883">
        <row r="9">
          <cell r="A9" t="str">
            <v>A</v>
          </cell>
        </row>
      </sheetData>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efreshError="1"/>
      <sheetData sheetId="30902">
        <row r="9">
          <cell r="A9" t="str">
            <v>A</v>
          </cell>
        </row>
      </sheetData>
      <sheetData sheetId="30903">
        <row r="9">
          <cell r="A9" t="str">
            <v>A</v>
          </cell>
        </row>
      </sheetData>
      <sheetData sheetId="30904">
        <row r="9">
          <cell r="A9" t="str">
            <v>A</v>
          </cell>
        </row>
      </sheetData>
      <sheetData sheetId="30905" refreshError="1"/>
      <sheetData sheetId="30906" refreshError="1"/>
      <sheetData sheetId="30907" refreshError="1"/>
      <sheetData sheetId="30908">
        <row r="9">
          <cell r="A9" t="str">
            <v>A</v>
          </cell>
        </row>
      </sheetData>
      <sheetData sheetId="30909">
        <row r="9">
          <cell r="A9" t="str">
            <v>A</v>
          </cell>
        </row>
      </sheetData>
      <sheetData sheetId="30910">
        <row r="9">
          <cell r="A9" t="str">
            <v>A</v>
          </cell>
        </row>
      </sheetData>
      <sheetData sheetId="30911">
        <row r="9">
          <cell r="A9" t="str">
            <v>A</v>
          </cell>
        </row>
      </sheetData>
      <sheetData sheetId="30912" refreshError="1"/>
      <sheetData sheetId="30913" refreshError="1"/>
      <sheetData sheetId="30914" refreshError="1"/>
      <sheetData sheetId="30915" refreshError="1"/>
      <sheetData sheetId="30916" refreshError="1"/>
      <sheetData sheetId="30917" refreshError="1"/>
      <sheetData sheetId="30918" refreshError="1"/>
      <sheetData sheetId="30919" refreshError="1"/>
      <sheetData sheetId="30920" refreshError="1"/>
      <sheetData sheetId="30921" refreshError="1"/>
      <sheetData sheetId="30922" refreshError="1"/>
      <sheetData sheetId="30923" refreshError="1"/>
      <sheetData sheetId="30924" refreshError="1"/>
      <sheetData sheetId="30925" refreshError="1"/>
      <sheetData sheetId="30926" refreshError="1"/>
      <sheetData sheetId="30927" refreshError="1"/>
      <sheetData sheetId="30928" refreshError="1"/>
      <sheetData sheetId="30929" refreshError="1"/>
      <sheetData sheetId="30930" refreshError="1"/>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efreshError="1"/>
      <sheetData sheetId="30957" refreshError="1"/>
      <sheetData sheetId="30958" refreshError="1"/>
      <sheetData sheetId="30959" refreshError="1"/>
      <sheetData sheetId="30960" refreshError="1"/>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ow r="9">
          <cell r="A9" t="str">
            <v>A</v>
          </cell>
        </row>
      </sheetData>
      <sheetData sheetId="30987">
        <row r="9">
          <cell r="A9" t="str">
            <v>A</v>
          </cell>
        </row>
      </sheetData>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efreshError="1"/>
      <sheetData sheetId="31034" refreshError="1"/>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ow r="9">
          <cell r="A9" t="str">
            <v>A</v>
          </cell>
        </row>
      </sheetData>
      <sheetData sheetId="31070">
        <row r="9">
          <cell r="A9" t="str">
            <v>A</v>
          </cell>
        </row>
      </sheetData>
      <sheetData sheetId="31071">
        <row r="9">
          <cell r="A9" t="str">
            <v>A</v>
          </cell>
        </row>
      </sheetData>
      <sheetData sheetId="31072">
        <row r="9">
          <cell r="A9" t="str">
            <v>A</v>
          </cell>
        </row>
      </sheetData>
      <sheetData sheetId="31073">
        <row r="9">
          <cell r="A9" t="str">
            <v>A</v>
          </cell>
        </row>
      </sheetData>
      <sheetData sheetId="31074">
        <row r="9">
          <cell r="A9" t="str">
            <v>A</v>
          </cell>
        </row>
      </sheetData>
      <sheetData sheetId="31075">
        <row r="9">
          <cell r="A9" t="str">
            <v>A</v>
          </cell>
        </row>
      </sheetData>
      <sheetData sheetId="31076">
        <row r="9">
          <cell r="A9" t="str">
            <v>A</v>
          </cell>
        </row>
      </sheetData>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ow r="9">
          <cell r="A9" t="str">
            <v>A</v>
          </cell>
        </row>
      </sheetData>
      <sheetData sheetId="31088">
        <row r="9">
          <cell r="A9" t="str">
            <v>A</v>
          </cell>
        </row>
      </sheetData>
      <sheetData sheetId="31089">
        <row r="9">
          <cell r="A9" t="str">
            <v>A</v>
          </cell>
        </row>
      </sheetData>
      <sheetData sheetId="31090">
        <row r="9">
          <cell r="A9" t="str">
            <v>A</v>
          </cell>
        </row>
      </sheetData>
      <sheetData sheetId="31091">
        <row r="9">
          <cell r="A9" t="str">
            <v>A</v>
          </cell>
        </row>
      </sheetData>
      <sheetData sheetId="31092">
        <row r="9">
          <cell r="A9" t="str">
            <v>A</v>
          </cell>
        </row>
      </sheetData>
      <sheetData sheetId="31093">
        <row r="9">
          <cell r="A9" t="str">
            <v>A</v>
          </cell>
        </row>
      </sheetData>
      <sheetData sheetId="31094">
        <row r="9">
          <cell r="A9" t="str">
            <v>A</v>
          </cell>
        </row>
      </sheetData>
      <sheetData sheetId="31095">
        <row r="9">
          <cell r="A9" t="str">
            <v>A</v>
          </cell>
        </row>
      </sheetData>
      <sheetData sheetId="31096">
        <row r="9">
          <cell r="A9" t="str">
            <v>A</v>
          </cell>
        </row>
      </sheetData>
      <sheetData sheetId="31097">
        <row r="9">
          <cell r="A9" t="str">
            <v>A</v>
          </cell>
        </row>
      </sheetData>
      <sheetData sheetId="31098">
        <row r="9">
          <cell r="A9" t="str">
            <v>A</v>
          </cell>
        </row>
      </sheetData>
      <sheetData sheetId="31099">
        <row r="9">
          <cell r="A9" t="str">
            <v>A</v>
          </cell>
        </row>
      </sheetData>
      <sheetData sheetId="31100">
        <row r="9">
          <cell r="A9" t="str">
            <v>A</v>
          </cell>
        </row>
      </sheetData>
      <sheetData sheetId="31101">
        <row r="9">
          <cell r="A9" t="str">
            <v>A</v>
          </cell>
        </row>
      </sheetData>
      <sheetData sheetId="31102">
        <row r="9">
          <cell r="A9" t="str">
            <v>A</v>
          </cell>
        </row>
      </sheetData>
      <sheetData sheetId="31103">
        <row r="9">
          <cell r="A9" t="str">
            <v>A</v>
          </cell>
        </row>
      </sheetData>
      <sheetData sheetId="31104">
        <row r="9">
          <cell r="A9" t="str">
            <v>A</v>
          </cell>
        </row>
      </sheetData>
      <sheetData sheetId="31105">
        <row r="9">
          <cell r="A9" t="str">
            <v>A</v>
          </cell>
        </row>
      </sheetData>
      <sheetData sheetId="31106">
        <row r="9">
          <cell r="A9" t="str">
            <v>A</v>
          </cell>
        </row>
      </sheetData>
      <sheetData sheetId="31107">
        <row r="9">
          <cell r="A9" t="str">
            <v>A</v>
          </cell>
        </row>
      </sheetData>
      <sheetData sheetId="31108">
        <row r="9">
          <cell r="A9" t="str">
            <v>A</v>
          </cell>
        </row>
      </sheetData>
      <sheetData sheetId="31109">
        <row r="9">
          <cell r="A9" t="str">
            <v>A</v>
          </cell>
        </row>
      </sheetData>
      <sheetData sheetId="31110">
        <row r="9">
          <cell r="A9" t="str">
            <v>A</v>
          </cell>
        </row>
      </sheetData>
      <sheetData sheetId="31111">
        <row r="9">
          <cell r="A9" t="str">
            <v>A</v>
          </cell>
        </row>
      </sheetData>
      <sheetData sheetId="31112">
        <row r="9">
          <cell r="A9" t="str">
            <v>A</v>
          </cell>
        </row>
      </sheetData>
      <sheetData sheetId="31113">
        <row r="9">
          <cell r="A9" t="str">
            <v>A</v>
          </cell>
        </row>
      </sheetData>
      <sheetData sheetId="31114">
        <row r="9">
          <cell r="A9" t="str">
            <v>A</v>
          </cell>
        </row>
      </sheetData>
      <sheetData sheetId="31115">
        <row r="9">
          <cell r="A9" t="str">
            <v>A</v>
          </cell>
        </row>
      </sheetData>
      <sheetData sheetId="31116" refreshError="1"/>
      <sheetData sheetId="31117" refreshError="1"/>
      <sheetData sheetId="31118">
        <row r="9">
          <cell r="A9" t="str">
            <v>A</v>
          </cell>
        </row>
      </sheetData>
      <sheetData sheetId="31119" refreshError="1"/>
      <sheetData sheetId="31120">
        <row r="9">
          <cell r="A9" t="str">
            <v>A</v>
          </cell>
        </row>
      </sheetData>
      <sheetData sheetId="31121" refreshError="1"/>
      <sheetData sheetId="31122" refreshError="1"/>
      <sheetData sheetId="31123" refreshError="1"/>
      <sheetData sheetId="31124">
        <row r="9">
          <cell r="A9" t="str">
            <v>A</v>
          </cell>
        </row>
      </sheetData>
      <sheetData sheetId="31125">
        <row r="9">
          <cell r="A9" t="str">
            <v>A</v>
          </cell>
        </row>
      </sheetData>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efreshError="1"/>
      <sheetData sheetId="31135" refreshError="1"/>
      <sheetData sheetId="31136" refreshError="1"/>
      <sheetData sheetId="31137" refreshError="1"/>
      <sheetData sheetId="31138" refreshError="1"/>
      <sheetData sheetId="31139" refreshError="1"/>
      <sheetData sheetId="31140" refreshError="1"/>
      <sheetData sheetId="31141" refreshError="1"/>
      <sheetData sheetId="31142" refreshError="1"/>
      <sheetData sheetId="31143" refreshError="1"/>
      <sheetData sheetId="31144" refreshError="1"/>
      <sheetData sheetId="31145" refreshError="1"/>
      <sheetData sheetId="31146" refreshError="1"/>
      <sheetData sheetId="31147" refreshError="1"/>
      <sheetData sheetId="31148" refreshError="1"/>
      <sheetData sheetId="31149" refreshError="1"/>
      <sheetData sheetId="31150" refreshError="1"/>
      <sheetData sheetId="31151" refreshError="1"/>
      <sheetData sheetId="31152" refreshError="1"/>
      <sheetData sheetId="31153" refreshError="1"/>
      <sheetData sheetId="31154" refreshError="1"/>
      <sheetData sheetId="31155" refreshError="1"/>
      <sheetData sheetId="31156" refreshError="1"/>
      <sheetData sheetId="31157" refreshError="1"/>
      <sheetData sheetId="31158" refreshError="1"/>
      <sheetData sheetId="31159" refreshError="1"/>
      <sheetData sheetId="31160" refreshError="1"/>
      <sheetData sheetId="31161" refreshError="1"/>
      <sheetData sheetId="31162" refreshError="1"/>
      <sheetData sheetId="31163" refreshError="1"/>
      <sheetData sheetId="31164" refreshError="1"/>
      <sheetData sheetId="31165" refreshError="1"/>
      <sheetData sheetId="31166" refreshError="1"/>
      <sheetData sheetId="31167" refreshError="1"/>
      <sheetData sheetId="31168" refreshError="1"/>
      <sheetData sheetId="31169" refreshError="1"/>
      <sheetData sheetId="31170" refreshError="1"/>
      <sheetData sheetId="31171" refreshError="1"/>
      <sheetData sheetId="31172" refreshError="1"/>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row r="9">
          <cell r="A9" t="str">
            <v>A</v>
          </cell>
        </row>
      </sheetData>
      <sheetData sheetId="31183">
        <row r="9">
          <cell r="A9" t="str">
            <v>A</v>
          </cell>
        </row>
      </sheetData>
      <sheetData sheetId="31184">
        <row r="9">
          <cell r="A9" t="str">
            <v>A</v>
          </cell>
        </row>
      </sheetData>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ow r="9">
          <cell r="A9" t="str">
            <v>A</v>
          </cell>
        </row>
      </sheetData>
      <sheetData sheetId="31191">
        <row r="9">
          <cell r="A9" t="str">
            <v>A</v>
          </cell>
        </row>
      </sheetData>
      <sheetData sheetId="31192">
        <row r="9">
          <cell r="A9" t="str">
            <v>A</v>
          </cell>
        </row>
      </sheetData>
      <sheetData sheetId="31193">
        <row r="9">
          <cell r="A9" t="str">
            <v>A</v>
          </cell>
        </row>
      </sheetData>
      <sheetData sheetId="31194">
        <row r="9">
          <cell r="A9" t="str">
            <v>A</v>
          </cell>
        </row>
      </sheetData>
      <sheetData sheetId="31195">
        <row r="9">
          <cell r="A9" t="str">
            <v>A</v>
          </cell>
        </row>
      </sheetData>
      <sheetData sheetId="31196">
        <row r="9">
          <cell r="A9" t="str">
            <v>A</v>
          </cell>
        </row>
      </sheetData>
      <sheetData sheetId="31197">
        <row r="9">
          <cell r="A9" t="str">
            <v>A</v>
          </cell>
        </row>
      </sheetData>
      <sheetData sheetId="31198">
        <row r="9">
          <cell r="A9" t="str">
            <v>A</v>
          </cell>
        </row>
      </sheetData>
      <sheetData sheetId="31199">
        <row r="9">
          <cell r="A9" t="str">
            <v>A</v>
          </cell>
        </row>
      </sheetData>
      <sheetData sheetId="31200">
        <row r="9">
          <cell r="A9" t="str">
            <v>A</v>
          </cell>
        </row>
      </sheetData>
      <sheetData sheetId="31201">
        <row r="9">
          <cell r="A9" t="str">
            <v>A</v>
          </cell>
        </row>
      </sheetData>
      <sheetData sheetId="31202">
        <row r="9">
          <cell r="A9" t="str">
            <v>A</v>
          </cell>
        </row>
      </sheetData>
      <sheetData sheetId="31203">
        <row r="9">
          <cell r="A9" t="str">
            <v>A</v>
          </cell>
        </row>
      </sheetData>
      <sheetData sheetId="31204">
        <row r="9">
          <cell r="A9" t="str">
            <v>A</v>
          </cell>
        </row>
      </sheetData>
      <sheetData sheetId="31205">
        <row r="9">
          <cell r="A9" t="str">
            <v>A</v>
          </cell>
        </row>
      </sheetData>
      <sheetData sheetId="31206">
        <row r="9">
          <cell r="A9" t="str">
            <v>A</v>
          </cell>
        </row>
      </sheetData>
      <sheetData sheetId="31207">
        <row r="9">
          <cell r="A9" t="str">
            <v>A</v>
          </cell>
        </row>
      </sheetData>
      <sheetData sheetId="31208">
        <row r="9">
          <cell r="A9" t="str">
            <v>A</v>
          </cell>
        </row>
      </sheetData>
      <sheetData sheetId="31209">
        <row r="9">
          <cell r="A9" t="str">
            <v>A</v>
          </cell>
        </row>
      </sheetData>
      <sheetData sheetId="31210">
        <row r="9">
          <cell r="A9" t="str">
            <v>A</v>
          </cell>
        </row>
      </sheetData>
      <sheetData sheetId="31211">
        <row r="9">
          <cell r="A9" t="str">
            <v>A</v>
          </cell>
        </row>
      </sheetData>
      <sheetData sheetId="31212">
        <row r="9">
          <cell r="A9" t="str">
            <v>A</v>
          </cell>
        </row>
      </sheetData>
      <sheetData sheetId="31213">
        <row r="9">
          <cell r="A9" t="str">
            <v>A</v>
          </cell>
        </row>
      </sheetData>
      <sheetData sheetId="31214">
        <row r="9">
          <cell r="A9" t="str">
            <v>A</v>
          </cell>
        </row>
      </sheetData>
      <sheetData sheetId="31215">
        <row r="9">
          <cell r="A9" t="str">
            <v>A</v>
          </cell>
        </row>
      </sheetData>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efreshError="1"/>
      <sheetData sheetId="31238">
        <row r="9">
          <cell r="A9" t="str">
            <v>A</v>
          </cell>
        </row>
      </sheetData>
      <sheetData sheetId="31239">
        <row r="9">
          <cell r="A9" t="str">
            <v>A</v>
          </cell>
        </row>
      </sheetData>
      <sheetData sheetId="31240" refreshError="1"/>
      <sheetData sheetId="31241" refreshError="1"/>
      <sheetData sheetId="31242" refreshError="1"/>
      <sheetData sheetId="31243" refreshError="1"/>
      <sheetData sheetId="31244" refreshError="1"/>
      <sheetData sheetId="31245" refreshError="1"/>
      <sheetData sheetId="31246" refreshError="1"/>
      <sheetData sheetId="31247" refreshError="1"/>
      <sheetData sheetId="31248" refreshError="1"/>
      <sheetData sheetId="31249" refreshError="1"/>
      <sheetData sheetId="31250">
        <row r="9">
          <cell r="A9" t="str">
            <v>A</v>
          </cell>
        </row>
      </sheetData>
      <sheetData sheetId="31251">
        <row r="9">
          <cell r="A9" t="str">
            <v>A</v>
          </cell>
        </row>
      </sheetData>
      <sheetData sheetId="31252">
        <row r="9">
          <cell r="A9" t="str">
            <v>A</v>
          </cell>
        </row>
      </sheetData>
      <sheetData sheetId="31253" refreshError="1"/>
      <sheetData sheetId="31254">
        <row r="9">
          <cell r="A9" t="str">
            <v>A</v>
          </cell>
        </row>
      </sheetData>
      <sheetData sheetId="31255">
        <row r="9">
          <cell r="A9" t="str">
            <v>A</v>
          </cell>
        </row>
      </sheetData>
      <sheetData sheetId="31256">
        <row r="9">
          <cell r="A9" t="str">
            <v>A</v>
          </cell>
        </row>
      </sheetData>
      <sheetData sheetId="31257" refreshError="1"/>
      <sheetData sheetId="31258" refreshError="1"/>
      <sheetData sheetId="31259" refreshError="1"/>
      <sheetData sheetId="31260" refreshError="1"/>
      <sheetData sheetId="31261" refreshError="1"/>
      <sheetData sheetId="31262" refreshError="1"/>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efreshError="1"/>
      <sheetData sheetId="31290" refreshError="1"/>
      <sheetData sheetId="31291" refreshError="1"/>
      <sheetData sheetId="31292">
        <row r="9">
          <cell r="A9" t="str">
            <v>A</v>
          </cell>
        </row>
      </sheetData>
      <sheetData sheetId="31293" refreshError="1"/>
      <sheetData sheetId="31294" refreshError="1"/>
      <sheetData sheetId="31295" refreshError="1"/>
      <sheetData sheetId="31296" refreshError="1"/>
      <sheetData sheetId="31297" refreshError="1"/>
      <sheetData sheetId="31298" refreshError="1"/>
      <sheetData sheetId="31299" refreshError="1"/>
      <sheetData sheetId="31300" refreshError="1"/>
      <sheetData sheetId="31301" refreshError="1"/>
      <sheetData sheetId="31302">
        <row r="9">
          <cell r="A9" t="str">
            <v>A</v>
          </cell>
        </row>
      </sheetData>
      <sheetData sheetId="31303" refreshError="1"/>
      <sheetData sheetId="31304" refreshError="1"/>
      <sheetData sheetId="31305" refreshError="1"/>
      <sheetData sheetId="31306" refreshError="1"/>
      <sheetData sheetId="31307" refreshError="1"/>
      <sheetData sheetId="31308" refreshError="1"/>
      <sheetData sheetId="31309" refreshError="1"/>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ow r="9">
          <cell r="A9" t="str">
            <v>A</v>
          </cell>
        </row>
      </sheetData>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ow r="9">
          <cell r="A9" t="str">
            <v>A</v>
          </cell>
        </row>
      </sheetData>
      <sheetData sheetId="31346">
        <row r="9">
          <cell r="A9" t="str">
            <v>A</v>
          </cell>
        </row>
      </sheetData>
      <sheetData sheetId="31347">
        <row r="9">
          <cell r="A9" t="str">
            <v>A</v>
          </cell>
        </row>
      </sheetData>
      <sheetData sheetId="31348">
        <row r="9">
          <cell r="A9" t="str">
            <v>A</v>
          </cell>
        </row>
      </sheetData>
      <sheetData sheetId="31349">
        <row r="9">
          <cell r="A9" t="str">
            <v>A</v>
          </cell>
        </row>
      </sheetData>
      <sheetData sheetId="31350">
        <row r="9">
          <cell r="A9" t="str">
            <v>A</v>
          </cell>
        </row>
      </sheetData>
      <sheetData sheetId="31351">
        <row r="9">
          <cell r="A9" t="str">
            <v>A</v>
          </cell>
        </row>
      </sheetData>
      <sheetData sheetId="31352">
        <row r="9">
          <cell r="A9" t="str">
            <v>A</v>
          </cell>
        </row>
      </sheetData>
      <sheetData sheetId="31353">
        <row r="9">
          <cell r="A9" t="str">
            <v>A</v>
          </cell>
        </row>
      </sheetData>
      <sheetData sheetId="31354">
        <row r="9">
          <cell r="A9" t="str">
            <v>A</v>
          </cell>
        </row>
      </sheetData>
      <sheetData sheetId="31355">
        <row r="9">
          <cell r="A9" t="str">
            <v>A</v>
          </cell>
        </row>
      </sheetData>
      <sheetData sheetId="31356">
        <row r="9">
          <cell r="A9" t="str">
            <v>A</v>
          </cell>
        </row>
      </sheetData>
      <sheetData sheetId="31357">
        <row r="9">
          <cell r="A9" t="str">
            <v>A</v>
          </cell>
        </row>
      </sheetData>
      <sheetData sheetId="31358">
        <row r="9">
          <cell r="A9" t="str">
            <v>A</v>
          </cell>
        </row>
      </sheetData>
      <sheetData sheetId="31359">
        <row r="9">
          <cell r="A9" t="str">
            <v>A</v>
          </cell>
        </row>
      </sheetData>
      <sheetData sheetId="31360">
        <row r="9">
          <cell r="A9" t="str">
            <v>A</v>
          </cell>
        </row>
      </sheetData>
      <sheetData sheetId="31361">
        <row r="9">
          <cell r="A9" t="str">
            <v>A</v>
          </cell>
        </row>
      </sheetData>
      <sheetData sheetId="31362">
        <row r="9">
          <cell r="A9" t="str">
            <v>A</v>
          </cell>
        </row>
      </sheetData>
      <sheetData sheetId="31363">
        <row r="9">
          <cell r="A9" t="str">
            <v>A</v>
          </cell>
        </row>
      </sheetData>
      <sheetData sheetId="31364">
        <row r="9">
          <cell r="A9" t="str">
            <v>A</v>
          </cell>
        </row>
      </sheetData>
      <sheetData sheetId="31365">
        <row r="9">
          <cell r="A9" t="str">
            <v>A</v>
          </cell>
        </row>
      </sheetData>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efreshError="1"/>
      <sheetData sheetId="31372">
        <row r="9">
          <cell r="A9" t="str">
            <v>A</v>
          </cell>
        </row>
      </sheetData>
      <sheetData sheetId="31373">
        <row r="9">
          <cell r="A9" t="str">
            <v>A</v>
          </cell>
        </row>
      </sheetData>
      <sheetData sheetId="31374">
        <row r="9">
          <cell r="A9" t="str">
            <v>A</v>
          </cell>
        </row>
      </sheetData>
      <sheetData sheetId="31375">
        <row r="9">
          <cell r="A9" t="str">
            <v>A</v>
          </cell>
        </row>
      </sheetData>
      <sheetData sheetId="31376">
        <row r="9">
          <cell r="A9" t="str">
            <v>A</v>
          </cell>
        </row>
      </sheetData>
      <sheetData sheetId="31377">
        <row r="9">
          <cell r="A9" t="str">
            <v>A</v>
          </cell>
        </row>
      </sheetData>
      <sheetData sheetId="31378">
        <row r="9">
          <cell r="A9" t="str">
            <v>A</v>
          </cell>
        </row>
      </sheetData>
      <sheetData sheetId="31379">
        <row r="9">
          <cell r="A9" t="str">
            <v>A</v>
          </cell>
        </row>
      </sheetData>
      <sheetData sheetId="31380">
        <row r="9">
          <cell r="A9" t="str">
            <v>A</v>
          </cell>
        </row>
      </sheetData>
      <sheetData sheetId="31381">
        <row r="9">
          <cell r="A9" t="str">
            <v>A</v>
          </cell>
        </row>
      </sheetData>
      <sheetData sheetId="31382">
        <row r="9">
          <cell r="A9" t="str">
            <v>A</v>
          </cell>
        </row>
      </sheetData>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efreshError="1"/>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efreshError="1"/>
      <sheetData sheetId="31398">
        <row r="9">
          <cell r="A9" t="str">
            <v>A</v>
          </cell>
        </row>
      </sheetData>
      <sheetData sheetId="31399">
        <row r="9">
          <cell r="A9" t="str">
            <v>A</v>
          </cell>
        </row>
      </sheetData>
      <sheetData sheetId="31400" refreshError="1"/>
      <sheetData sheetId="31401" refreshError="1"/>
      <sheetData sheetId="31402" refreshError="1"/>
      <sheetData sheetId="31403" refreshError="1"/>
      <sheetData sheetId="31404">
        <row r="9">
          <cell r="A9" t="str">
            <v>A</v>
          </cell>
        </row>
      </sheetData>
      <sheetData sheetId="31405" refreshError="1"/>
      <sheetData sheetId="31406">
        <row r="9">
          <cell r="A9" t="str">
            <v>A</v>
          </cell>
        </row>
      </sheetData>
      <sheetData sheetId="31407">
        <row r="9">
          <cell r="A9" t="str">
            <v>A</v>
          </cell>
        </row>
      </sheetData>
      <sheetData sheetId="31408" refreshError="1"/>
      <sheetData sheetId="31409">
        <row r="9">
          <cell r="A9" t="str">
            <v>A</v>
          </cell>
        </row>
      </sheetData>
      <sheetData sheetId="31410">
        <row r="9">
          <cell r="A9" t="str">
            <v>A</v>
          </cell>
        </row>
      </sheetData>
      <sheetData sheetId="31411" refreshError="1"/>
      <sheetData sheetId="31412" refreshError="1"/>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efreshError="1"/>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ow r="9">
          <cell r="A9" t="str">
            <v>A</v>
          </cell>
        </row>
      </sheetData>
      <sheetData sheetId="31431">
        <row r="9">
          <cell r="A9" t="str">
            <v>A</v>
          </cell>
        </row>
      </sheetData>
      <sheetData sheetId="31432">
        <row r="9">
          <cell r="A9" t="str">
            <v>A</v>
          </cell>
        </row>
      </sheetData>
      <sheetData sheetId="31433">
        <row r="9">
          <cell r="A9" t="str">
            <v>A</v>
          </cell>
        </row>
      </sheetData>
      <sheetData sheetId="31434">
        <row r="9">
          <cell r="A9" t="str">
            <v>A</v>
          </cell>
        </row>
      </sheetData>
      <sheetData sheetId="31435">
        <row r="9">
          <cell r="A9" t="str">
            <v>A</v>
          </cell>
        </row>
      </sheetData>
      <sheetData sheetId="31436">
        <row r="9">
          <cell r="A9" t="str">
            <v>A</v>
          </cell>
        </row>
      </sheetData>
      <sheetData sheetId="31437">
        <row r="9">
          <cell r="A9" t="str">
            <v>A</v>
          </cell>
        </row>
      </sheetData>
      <sheetData sheetId="31438">
        <row r="9">
          <cell r="A9" t="str">
            <v>A</v>
          </cell>
        </row>
      </sheetData>
      <sheetData sheetId="31439">
        <row r="9">
          <cell r="A9" t="str">
            <v>A</v>
          </cell>
        </row>
      </sheetData>
      <sheetData sheetId="31440">
        <row r="9">
          <cell r="A9" t="str">
            <v>A</v>
          </cell>
        </row>
      </sheetData>
      <sheetData sheetId="31441">
        <row r="9">
          <cell r="A9" t="str">
            <v>A</v>
          </cell>
        </row>
      </sheetData>
      <sheetData sheetId="31442">
        <row r="9">
          <cell r="A9" t="str">
            <v>A</v>
          </cell>
        </row>
      </sheetData>
      <sheetData sheetId="31443">
        <row r="9">
          <cell r="A9" t="str">
            <v>A</v>
          </cell>
        </row>
      </sheetData>
      <sheetData sheetId="31444">
        <row r="9">
          <cell r="A9" t="str">
            <v>A</v>
          </cell>
        </row>
      </sheetData>
      <sheetData sheetId="31445">
        <row r="9">
          <cell r="A9" t="str">
            <v>A</v>
          </cell>
        </row>
      </sheetData>
      <sheetData sheetId="31446">
        <row r="9">
          <cell r="A9" t="str">
            <v>A</v>
          </cell>
        </row>
      </sheetData>
      <sheetData sheetId="31447">
        <row r="9">
          <cell r="A9" t="str">
            <v>A</v>
          </cell>
        </row>
      </sheetData>
      <sheetData sheetId="31448">
        <row r="9">
          <cell r="A9" t="str">
            <v>A</v>
          </cell>
        </row>
      </sheetData>
      <sheetData sheetId="31449">
        <row r="9">
          <cell r="A9" t="str">
            <v>A</v>
          </cell>
        </row>
      </sheetData>
      <sheetData sheetId="31450">
        <row r="9">
          <cell r="A9" t="str">
            <v>A</v>
          </cell>
        </row>
      </sheetData>
      <sheetData sheetId="31451">
        <row r="9">
          <cell r="A9" t="str">
            <v>A</v>
          </cell>
        </row>
      </sheetData>
      <sheetData sheetId="31452">
        <row r="9">
          <cell r="A9" t="str">
            <v>A</v>
          </cell>
        </row>
      </sheetData>
      <sheetData sheetId="31453">
        <row r="9">
          <cell r="A9" t="str">
            <v>A</v>
          </cell>
        </row>
      </sheetData>
      <sheetData sheetId="31454">
        <row r="9">
          <cell r="A9" t="str">
            <v>A</v>
          </cell>
        </row>
      </sheetData>
      <sheetData sheetId="31455">
        <row r="9">
          <cell r="A9" t="str">
            <v>A</v>
          </cell>
        </row>
      </sheetData>
      <sheetData sheetId="31456">
        <row r="9">
          <cell r="A9" t="str">
            <v>A</v>
          </cell>
        </row>
      </sheetData>
      <sheetData sheetId="31457">
        <row r="9">
          <cell r="A9" t="str">
            <v>A</v>
          </cell>
        </row>
      </sheetData>
      <sheetData sheetId="31458">
        <row r="9">
          <cell r="A9" t="str">
            <v>A</v>
          </cell>
        </row>
      </sheetData>
      <sheetData sheetId="31459">
        <row r="9">
          <cell r="A9" t="str">
            <v>A</v>
          </cell>
        </row>
      </sheetData>
      <sheetData sheetId="31460">
        <row r="9">
          <cell r="A9" t="str">
            <v>A</v>
          </cell>
        </row>
      </sheetData>
      <sheetData sheetId="31461">
        <row r="9">
          <cell r="A9" t="str">
            <v>A</v>
          </cell>
        </row>
      </sheetData>
      <sheetData sheetId="31462">
        <row r="9">
          <cell r="A9" t="str">
            <v>A</v>
          </cell>
        </row>
      </sheetData>
      <sheetData sheetId="31463">
        <row r="9">
          <cell r="A9" t="str">
            <v>A</v>
          </cell>
        </row>
      </sheetData>
      <sheetData sheetId="31464">
        <row r="9">
          <cell r="A9" t="str">
            <v>A</v>
          </cell>
        </row>
      </sheetData>
      <sheetData sheetId="31465">
        <row r="9">
          <cell r="A9" t="str">
            <v>A</v>
          </cell>
        </row>
      </sheetData>
      <sheetData sheetId="31466">
        <row r="9">
          <cell r="A9" t="str">
            <v>A</v>
          </cell>
        </row>
      </sheetData>
      <sheetData sheetId="31467">
        <row r="9">
          <cell r="A9" t="str">
            <v>A</v>
          </cell>
        </row>
      </sheetData>
      <sheetData sheetId="31468">
        <row r="9">
          <cell r="A9" t="str">
            <v>A</v>
          </cell>
        </row>
      </sheetData>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efreshError="1"/>
      <sheetData sheetId="31494" refreshError="1"/>
      <sheetData sheetId="31495" refreshError="1"/>
      <sheetData sheetId="31496" refreshError="1"/>
      <sheetData sheetId="31497" refreshError="1"/>
      <sheetData sheetId="31498" refreshError="1"/>
      <sheetData sheetId="31499" refreshError="1"/>
      <sheetData sheetId="31500" refreshError="1"/>
      <sheetData sheetId="31501" refreshError="1"/>
      <sheetData sheetId="31502" refreshError="1"/>
      <sheetData sheetId="31503" refreshError="1"/>
      <sheetData sheetId="31504" refreshError="1"/>
      <sheetData sheetId="31505" refreshError="1"/>
      <sheetData sheetId="31506" refreshError="1"/>
      <sheetData sheetId="31507" refreshError="1"/>
      <sheetData sheetId="31508" refreshError="1"/>
      <sheetData sheetId="31509" refreshError="1"/>
      <sheetData sheetId="31510" refreshError="1"/>
      <sheetData sheetId="31511" refreshError="1"/>
      <sheetData sheetId="31512" refreshError="1"/>
      <sheetData sheetId="31513" refreshError="1"/>
      <sheetData sheetId="31514" refreshError="1"/>
      <sheetData sheetId="31515" refreshError="1"/>
      <sheetData sheetId="31516" refreshError="1"/>
      <sheetData sheetId="31517" refreshError="1"/>
      <sheetData sheetId="31518" refreshError="1"/>
      <sheetData sheetId="31519" refreshError="1"/>
      <sheetData sheetId="31520" refreshError="1"/>
      <sheetData sheetId="31521" refreshError="1"/>
      <sheetData sheetId="31522" refreshError="1"/>
      <sheetData sheetId="31523" refreshError="1"/>
      <sheetData sheetId="31524" refreshError="1"/>
      <sheetData sheetId="31525" refreshError="1"/>
      <sheetData sheetId="31526" refreshError="1"/>
      <sheetData sheetId="31527" refreshError="1"/>
      <sheetData sheetId="31528" refreshError="1"/>
      <sheetData sheetId="31529" refreshError="1"/>
      <sheetData sheetId="31530" refreshError="1"/>
      <sheetData sheetId="31531" refreshError="1"/>
      <sheetData sheetId="31532" refreshError="1"/>
      <sheetData sheetId="31533" refreshError="1"/>
      <sheetData sheetId="31534" refreshError="1"/>
      <sheetData sheetId="31535" refreshError="1"/>
      <sheetData sheetId="31536" refreshError="1"/>
      <sheetData sheetId="31537" refreshError="1"/>
      <sheetData sheetId="31538" refreshError="1"/>
      <sheetData sheetId="31539" refreshError="1"/>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ow r="9">
          <cell r="A9" t="str">
            <v>A</v>
          </cell>
        </row>
      </sheetData>
      <sheetData sheetId="31548">
        <row r="9">
          <cell r="A9" t="str">
            <v>A</v>
          </cell>
        </row>
      </sheetData>
      <sheetData sheetId="31549">
        <row r="9">
          <cell r="A9" t="str">
            <v>A</v>
          </cell>
        </row>
      </sheetData>
      <sheetData sheetId="31550">
        <row r="9">
          <cell r="A9" t="str">
            <v>A</v>
          </cell>
        </row>
      </sheetData>
      <sheetData sheetId="31551">
        <row r="9">
          <cell r="A9" t="str">
            <v>A</v>
          </cell>
        </row>
      </sheetData>
      <sheetData sheetId="31552">
        <row r="9">
          <cell r="A9" t="str">
            <v>A</v>
          </cell>
        </row>
      </sheetData>
      <sheetData sheetId="31553">
        <row r="9">
          <cell r="A9" t="str">
            <v>A</v>
          </cell>
        </row>
      </sheetData>
      <sheetData sheetId="31554">
        <row r="9">
          <cell r="A9" t="str">
            <v>A</v>
          </cell>
        </row>
      </sheetData>
      <sheetData sheetId="31555">
        <row r="9">
          <cell r="A9" t="str">
            <v>A</v>
          </cell>
        </row>
      </sheetData>
      <sheetData sheetId="31556">
        <row r="9">
          <cell r="A9" t="str">
            <v>A</v>
          </cell>
        </row>
      </sheetData>
      <sheetData sheetId="31557">
        <row r="9">
          <cell r="A9" t="str">
            <v>A</v>
          </cell>
        </row>
      </sheetData>
      <sheetData sheetId="31558">
        <row r="9">
          <cell r="A9" t="str">
            <v>A</v>
          </cell>
        </row>
      </sheetData>
      <sheetData sheetId="31559">
        <row r="9">
          <cell r="A9" t="str">
            <v>A</v>
          </cell>
        </row>
      </sheetData>
      <sheetData sheetId="31560">
        <row r="9">
          <cell r="A9" t="str">
            <v>A</v>
          </cell>
        </row>
      </sheetData>
      <sheetData sheetId="31561">
        <row r="9">
          <cell r="A9" t="str">
            <v>A</v>
          </cell>
        </row>
      </sheetData>
      <sheetData sheetId="31562">
        <row r="9">
          <cell r="A9" t="str">
            <v>A</v>
          </cell>
        </row>
      </sheetData>
      <sheetData sheetId="31563">
        <row r="9">
          <cell r="A9" t="str">
            <v>A</v>
          </cell>
        </row>
      </sheetData>
      <sheetData sheetId="31564">
        <row r="9">
          <cell r="A9" t="str">
            <v>A</v>
          </cell>
        </row>
      </sheetData>
      <sheetData sheetId="31565">
        <row r="9">
          <cell r="A9" t="str">
            <v>A</v>
          </cell>
        </row>
      </sheetData>
      <sheetData sheetId="31566">
        <row r="9">
          <cell r="A9" t="str">
            <v>A</v>
          </cell>
        </row>
      </sheetData>
      <sheetData sheetId="31567">
        <row r="9">
          <cell r="A9" t="str">
            <v>A</v>
          </cell>
        </row>
      </sheetData>
      <sheetData sheetId="31568">
        <row r="9">
          <cell r="A9" t="str">
            <v>A</v>
          </cell>
        </row>
      </sheetData>
      <sheetData sheetId="31569">
        <row r="9">
          <cell r="A9" t="str">
            <v>A</v>
          </cell>
        </row>
      </sheetData>
      <sheetData sheetId="31570">
        <row r="9">
          <cell r="A9" t="str">
            <v>A</v>
          </cell>
        </row>
      </sheetData>
      <sheetData sheetId="31571">
        <row r="9">
          <cell r="A9" t="str">
            <v>A</v>
          </cell>
        </row>
      </sheetData>
      <sheetData sheetId="31572">
        <row r="9">
          <cell r="A9" t="str">
            <v>A</v>
          </cell>
        </row>
      </sheetData>
      <sheetData sheetId="31573">
        <row r="9">
          <cell r="A9" t="str">
            <v>A</v>
          </cell>
        </row>
      </sheetData>
      <sheetData sheetId="31574">
        <row r="9">
          <cell r="A9" t="str">
            <v>A</v>
          </cell>
        </row>
      </sheetData>
      <sheetData sheetId="31575">
        <row r="9">
          <cell r="A9" t="str">
            <v>A</v>
          </cell>
        </row>
      </sheetData>
      <sheetData sheetId="31576">
        <row r="9">
          <cell r="A9" t="str">
            <v>A</v>
          </cell>
        </row>
      </sheetData>
      <sheetData sheetId="31577">
        <row r="9">
          <cell r="A9" t="str">
            <v>A</v>
          </cell>
        </row>
      </sheetData>
      <sheetData sheetId="31578">
        <row r="9">
          <cell r="A9" t="str">
            <v>A</v>
          </cell>
        </row>
      </sheetData>
      <sheetData sheetId="31579">
        <row r="9">
          <cell r="A9" t="str">
            <v>A</v>
          </cell>
        </row>
      </sheetData>
      <sheetData sheetId="31580">
        <row r="9">
          <cell r="A9" t="str">
            <v>A</v>
          </cell>
        </row>
      </sheetData>
      <sheetData sheetId="31581">
        <row r="9">
          <cell r="A9" t="str">
            <v>A</v>
          </cell>
        </row>
      </sheetData>
      <sheetData sheetId="31582">
        <row r="9">
          <cell r="A9" t="str">
            <v>A</v>
          </cell>
        </row>
      </sheetData>
      <sheetData sheetId="31583">
        <row r="9">
          <cell r="A9" t="str">
            <v>A</v>
          </cell>
        </row>
      </sheetData>
      <sheetData sheetId="31584">
        <row r="9">
          <cell r="A9" t="str">
            <v>A</v>
          </cell>
        </row>
      </sheetData>
      <sheetData sheetId="31585">
        <row r="9">
          <cell r="A9" t="str">
            <v>A</v>
          </cell>
        </row>
      </sheetData>
      <sheetData sheetId="31586">
        <row r="9">
          <cell r="A9" t="str">
            <v>A</v>
          </cell>
        </row>
      </sheetData>
      <sheetData sheetId="31587">
        <row r="9">
          <cell r="A9" t="str">
            <v>A</v>
          </cell>
        </row>
      </sheetData>
      <sheetData sheetId="31588">
        <row r="9">
          <cell r="A9" t="str">
            <v>A</v>
          </cell>
        </row>
      </sheetData>
      <sheetData sheetId="31589">
        <row r="9">
          <cell r="A9" t="str">
            <v>A</v>
          </cell>
        </row>
      </sheetData>
      <sheetData sheetId="31590">
        <row r="9">
          <cell r="A9" t="str">
            <v>A</v>
          </cell>
        </row>
      </sheetData>
      <sheetData sheetId="31591">
        <row r="9">
          <cell r="A9" t="str">
            <v>A</v>
          </cell>
        </row>
      </sheetData>
      <sheetData sheetId="31592">
        <row r="9">
          <cell r="A9" t="str">
            <v>A</v>
          </cell>
        </row>
      </sheetData>
      <sheetData sheetId="31593">
        <row r="9">
          <cell r="A9" t="str">
            <v>A</v>
          </cell>
        </row>
      </sheetData>
      <sheetData sheetId="31594" refreshError="1"/>
      <sheetData sheetId="31595" refreshError="1"/>
      <sheetData sheetId="31596">
        <row r="9">
          <cell r="A9" t="str">
            <v>A</v>
          </cell>
        </row>
      </sheetData>
      <sheetData sheetId="31597">
        <row r="9">
          <cell r="A9" t="str">
            <v>A</v>
          </cell>
        </row>
      </sheetData>
      <sheetData sheetId="31598">
        <row r="9">
          <cell r="A9" t="str">
            <v>A</v>
          </cell>
        </row>
      </sheetData>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efreshError="1"/>
      <sheetData sheetId="31624" refreshError="1"/>
      <sheetData sheetId="31625" refreshError="1"/>
      <sheetData sheetId="31626" refreshError="1"/>
      <sheetData sheetId="31627" refreshError="1"/>
      <sheetData sheetId="31628" refreshError="1"/>
      <sheetData sheetId="31629" refreshError="1"/>
      <sheetData sheetId="31630" refreshError="1"/>
      <sheetData sheetId="31631" refreshError="1"/>
      <sheetData sheetId="31632" refreshError="1"/>
      <sheetData sheetId="31633" refreshError="1"/>
      <sheetData sheetId="31634" refreshError="1"/>
      <sheetData sheetId="31635" refreshError="1"/>
      <sheetData sheetId="31636" refreshError="1"/>
      <sheetData sheetId="31637" refreshError="1"/>
      <sheetData sheetId="31638" refreshError="1"/>
      <sheetData sheetId="31639" refreshError="1"/>
      <sheetData sheetId="31640" refreshError="1"/>
      <sheetData sheetId="31641" refreshError="1"/>
      <sheetData sheetId="31642" refreshError="1"/>
      <sheetData sheetId="31643" refreshError="1"/>
      <sheetData sheetId="31644" refreshError="1"/>
      <sheetData sheetId="31645" refreshError="1"/>
      <sheetData sheetId="31646" refreshError="1"/>
      <sheetData sheetId="31647" refreshError="1"/>
      <sheetData sheetId="31648" refreshError="1"/>
      <sheetData sheetId="31649" refreshError="1"/>
      <sheetData sheetId="31650" refreshError="1"/>
      <sheetData sheetId="31651" refreshError="1"/>
      <sheetData sheetId="31652" refreshError="1"/>
      <sheetData sheetId="31653" refreshError="1"/>
      <sheetData sheetId="31654" refreshError="1"/>
      <sheetData sheetId="31655" refreshError="1"/>
      <sheetData sheetId="31656" refreshError="1"/>
      <sheetData sheetId="31657" refreshError="1"/>
      <sheetData sheetId="31658" refreshError="1"/>
      <sheetData sheetId="31659" refreshError="1"/>
      <sheetData sheetId="31660" refreshError="1"/>
      <sheetData sheetId="31661" refreshError="1"/>
      <sheetData sheetId="31662" refreshError="1"/>
      <sheetData sheetId="31663" refreshError="1"/>
      <sheetData sheetId="31664" refreshError="1"/>
      <sheetData sheetId="31665" refreshError="1"/>
      <sheetData sheetId="31666" refreshError="1"/>
      <sheetData sheetId="31667" refreshError="1"/>
      <sheetData sheetId="31668" refreshError="1"/>
      <sheetData sheetId="31669" refreshError="1"/>
      <sheetData sheetId="31670">
        <row r="9">
          <cell r="A9" t="str">
            <v>A</v>
          </cell>
        </row>
      </sheetData>
      <sheetData sheetId="31671" refreshError="1"/>
      <sheetData sheetId="31672" refreshError="1"/>
      <sheetData sheetId="31673" refreshError="1"/>
      <sheetData sheetId="31674" refreshError="1"/>
      <sheetData sheetId="31675">
        <row r="9">
          <cell r="A9" t="str">
            <v>A</v>
          </cell>
        </row>
      </sheetData>
      <sheetData sheetId="31676">
        <row r="9">
          <cell r="A9" t="str">
            <v>A</v>
          </cell>
        </row>
      </sheetData>
      <sheetData sheetId="31677">
        <row r="9">
          <cell r="A9" t="str">
            <v>A</v>
          </cell>
        </row>
      </sheetData>
      <sheetData sheetId="31678">
        <row r="9">
          <cell r="A9" t="str">
            <v>A</v>
          </cell>
        </row>
      </sheetData>
      <sheetData sheetId="31679">
        <row r="9">
          <cell r="A9" t="str">
            <v>A</v>
          </cell>
        </row>
      </sheetData>
      <sheetData sheetId="31680">
        <row r="9">
          <cell r="A9" t="str">
            <v>A</v>
          </cell>
        </row>
      </sheetData>
      <sheetData sheetId="31681">
        <row r="9">
          <cell r="A9" t="str">
            <v>A</v>
          </cell>
        </row>
      </sheetData>
      <sheetData sheetId="31682">
        <row r="9">
          <cell r="A9" t="str">
            <v>A</v>
          </cell>
        </row>
      </sheetData>
      <sheetData sheetId="31683">
        <row r="9">
          <cell r="A9" t="str">
            <v>A</v>
          </cell>
        </row>
      </sheetData>
      <sheetData sheetId="31684">
        <row r="9">
          <cell r="A9" t="str">
            <v>A</v>
          </cell>
        </row>
      </sheetData>
      <sheetData sheetId="31685">
        <row r="9">
          <cell r="A9" t="str">
            <v>A</v>
          </cell>
        </row>
      </sheetData>
      <sheetData sheetId="31686">
        <row r="9">
          <cell r="A9" t="str">
            <v>A</v>
          </cell>
        </row>
      </sheetData>
      <sheetData sheetId="31687">
        <row r="9">
          <cell r="A9" t="str">
            <v>A</v>
          </cell>
        </row>
      </sheetData>
      <sheetData sheetId="31688">
        <row r="9">
          <cell r="A9" t="str">
            <v>A</v>
          </cell>
        </row>
      </sheetData>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ow r="9">
          <cell r="A9" t="str">
            <v>A</v>
          </cell>
        </row>
      </sheetData>
      <sheetData sheetId="31717">
        <row r="9">
          <cell r="A9" t="str">
            <v>A</v>
          </cell>
        </row>
      </sheetData>
      <sheetData sheetId="31718">
        <row r="9">
          <cell r="A9" t="str">
            <v>A</v>
          </cell>
        </row>
      </sheetData>
      <sheetData sheetId="31719" refreshError="1"/>
      <sheetData sheetId="31720" refreshError="1"/>
      <sheetData sheetId="31721">
        <row r="9">
          <cell r="A9" t="str">
            <v>A</v>
          </cell>
        </row>
      </sheetData>
      <sheetData sheetId="31722" refreshError="1"/>
      <sheetData sheetId="31723" refreshError="1"/>
      <sheetData sheetId="31724" refreshError="1"/>
      <sheetData sheetId="31725" refreshError="1"/>
      <sheetData sheetId="31726" refreshError="1"/>
      <sheetData sheetId="31727" refreshError="1"/>
      <sheetData sheetId="31728" refreshError="1"/>
      <sheetData sheetId="31729" refreshError="1"/>
      <sheetData sheetId="31730" refreshError="1"/>
      <sheetData sheetId="31731" refreshError="1"/>
      <sheetData sheetId="31732" refreshError="1"/>
      <sheetData sheetId="31733" refreshError="1"/>
      <sheetData sheetId="31734" refreshError="1"/>
      <sheetData sheetId="31735" refreshError="1"/>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efreshError="1"/>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ow r="9">
          <cell r="A9" t="str">
            <v>A</v>
          </cell>
        </row>
      </sheetData>
      <sheetData sheetId="31778">
        <row r="9">
          <cell r="A9" t="str">
            <v>A</v>
          </cell>
        </row>
      </sheetData>
      <sheetData sheetId="31779">
        <row r="9">
          <cell r="A9" t="str">
            <v>A</v>
          </cell>
        </row>
      </sheetData>
      <sheetData sheetId="31780">
        <row r="9">
          <cell r="A9" t="str">
            <v>A</v>
          </cell>
        </row>
      </sheetData>
      <sheetData sheetId="31781">
        <row r="9">
          <cell r="A9" t="str">
            <v>A</v>
          </cell>
        </row>
      </sheetData>
      <sheetData sheetId="31782">
        <row r="9">
          <cell r="A9" t="str">
            <v>A</v>
          </cell>
        </row>
      </sheetData>
      <sheetData sheetId="31783">
        <row r="9">
          <cell r="A9" t="str">
            <v>A</v>
          </cell>
        </row>
      </sheetData>
      <sheetData sheetId="31784">
        <row r="9">
          <cell r="A9" t="str">
            <v>A</v>
          </cell>
        </row>
      </sheetData>
      <sheetData sheetId="31785">
        <row r="9">
          <cell r="A9" t="str">
            <v>A</v>
          </cell>
        </row>
      </sheetData>
      <sheetData sheetId="31786">
        <row r="9">
          <cell r="A9" t="str">
            <v>A</v>
          </cell>
        </row>
      </sheetData>
      <sheetData sheetId="31787">
        <row r="9">
          <cell r="A9" t="str">
            <v>A</v>
          </cell>
        </row>
      </sheetData>
      <sheetData sheetId="31788">
        <row r="9">
          <cell r="A9" t="str">
            <v>A</v>
          </cell>
        </row>
      </sheetData>
      <sheetData sheetId="31789">
        <row r="9">
          <cell r="A9" t="str">
            <v>A</v>
          </cell>
        </row>
      </sheetData>
      <sheetData sheetId="31790">
        <row r="9">
          <cell r="A9" t="str">
            <v>A</v>
          </cell>
        </row>
      </sheetData>
      <sheetData sheetId="31791">
        <row r="9">
          <cell r="A9" t="str">
            <v>A</v>
          </cell>
        </row>
      </sheetData>
      <sheetData sheetId="31792">
        <row r="9">
          <cell r="A9" t="str">
            <v>A</v>
          </cell>
        </row>
      </sheetData>
      <sheetData sheetId="31793">
        <row r="9">
          <cell r="A9" t="str">
            <v>A</v>
          </cell>
        </row>
      </sheetData>
      <sheetData sheetId="31794">
        <row r="9">
          <cell r="A9" t="str">
            <v>A</v>
          </cell>
        </row>
      </sheetData>
      <sheetData sheetId="31795">
        <row r="9">
          <cell r="A9" t="str">
            <v>A</v>
          </cell>
        </row>
      </sheetData>
      <sheetData sheetId="31796">
        <row r="9">
          <cell r="A9" t="str">
            <v>A</v>
          </cell>
        </row>
      </sheetData>
      <sheetData sheetId="31797">
        <row r="9">
          <cell r="A9" t="str">
            <v>A</v>
          </cell>
        </row>
      </sheetData>
      <sheetData sheetId="31798">
        <row r="9">
          <cell r="A9" t="str">
            <v>A</v>
          </cell>
        </row>
      </sheetData>
      <sheetData sheetId="31799">
        <row r="9">
          <cell r="A9" t="str">
            <v>A</v>
          </cell>
        </row>
      </sheetData>
      <sheetData sheetId="31800">
        <row r="9">
          <cell r="A9" t="str">
            <v>A</v>
          </cell>
        </row>
      </sheetData>
      <sheetData sheetId="31801">
        <row r="9">
          <cell r="A9" t="str">
            <v>A</v>
          </cell>
        </row>
      </sheetData>
      <sheetData sheetId="31802">
        <row r="9">
          <cell r="A9" t="str">
            <v>A</v>
          </cell>
        </row>
      </sheetData>
      <sheetData sheetId="31803">
        <row r="9">
          <cell r="A9" t="str">
            <v>A</v>
          </cell>
        </row>
      </sheetData>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efreshError="1"/>
      <sheetData sheetId="31825">
        <row r="9">
          <cell r="A9" t="str">
            <v>A</v>
          </cell>
        </row>
      </sheetData>
      <sheetData sheetId="31826" refreshError="1"/>
      <sheetData sheetId="31827" refreshError="1"/>
      <sheetData sheetId="31828" refreshError="1"/>
      <sheetData sheetId="31829" refreshError="1"/>
      <sheetData sheetId="31830" refreshError="1"/>
      <sheetData sheetId="31831" refreshError="1"/>
      <sheetData sheetId="31832" refreshError="1"/>
      <sheetData sheetId="31833" refreshError="1"/>
      <sheetData sheetId="31834" refreshError="1"/>
      <sheetData sheetId="31835" refreshError="1"/>
      <sheetData sheetId="31836" refreshError="1"/>
      <sheetData sheetId="31837" refreshError="1"/>
      <sheetData sheetId="31838" refreshError="1"/>
      <sheetData sheetId="31839" refreshError="1"/>
      <sheetData sheetId="31840" refreshError="1"/>
      <sheetData sheetId="31841" refreshError="1"/>
      <sheetData sheetId="31842" refreshError="1"/>
      <sheetData sheetId="31843" refreshError="1"/>
      <sheetData sheetId="31844" refreshError="1"/>
      <sheetData sheetId="31845" refreshError="1"/>
      <sheetData sheetId="31846" refreshError="1"/>
      <sheetData sheetId="31847" refreshError="1"/>
      <sheetData sheetId="31848" refreshError="1"/>
      <sheetData sheetId="31849" refreshError="1"/>
      <sheetData sheetId="31850" refreshError="1"/>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efreshError="1"/>
      <sheetData sheetId="31881" refreshError="1"/>
      <sheetData sheetId="31882" refreshError="1"/>
      <sheetData sheetId="31883" refreshError="1"/>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ow r="9">
          <cell r="A9" t="str">
            <v>A</v>
          </cell>
        </row>
      </sheetData>
      <sheetData sheetId="31911">
        <row r="9">
          <cell r="A9" t="str">
            <v>A</v>
          </cell>
        </row>
      </sheetData>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efreshError="1"/>
      <sheetData sheetId="31958" refreshError="1"/>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ow r="9">
          <cell r="A9" t="str">
            <v>A</v>
          </cell>
        </row>
      </sheetData>
      <sheetData sheetId="31998">
        <row r="9">
          <cell r="A9" t="str">
            <v>A</v>
          </cell>
        </row>
      </sheetData>
      <sheetData sheetId="31999">
        <row r="9">
          <cell r="A9" t="str">
            <v>A</v>
          </cell>
        </row>
      </sheetData>
      <sheetData sheetId="32000">
        <row r="9">
          <cell r="A9" t="str">
            <v>A</v>
          </cell>
        </row>
      </sheetData>
      <sheetData sheetId="32001">
        <row r="9">
          <cell r="A9" t="str">
            <v>A</v>
          </cell>
        </row>
      </sheetData>
      <sheetData sheetId="32002">
        <row r="9">
          <cell r="A9" t="str">
            <v>A</v>
          </cell>
        </row>
      </sheetData>
      <sheetData sheetId="32003">
        <row r="9">
          <cell r="A9" t="str">
            <v>A</v>
          </cell>
        </row>
      </sheetData>
      <sheetData sheetId="32004">
        <row r="9">
          <cell r="A9" t="str">
            <v>A</v>
          </cell>
        </row>
      </sheetData>
      <sheetData sheetId="32005">
        <row r="9">
          <cell r="A9" t="str">
            <v>A</v>
          </cell>
        </row>
      </sheetData>
      <sheetData sheetId="32006">
        <row r="9">
          <cell r="A9" t="str">
            <v>A</v>
          </cell>
        </row>
      </sheetData>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ow r="9">
          <cell r="A9" t="str">
            <v>A</v>
          </cell>
        </row>
      </sheetData>
      <sheetData sheetId="32018">
        <row r="9">
          <cell r="A9" t="str">
            <v>A</v>
          </cell>
        </row>
      </sheetData>
      <sheetData sheetId="32019">
        <row r="9">
          <cell r="A9" t="str">
            <v>A</v>
          </cell>
        </row>
      </sheetData>
      <sheetData sheetId="32020">
        <row r="9">
          <cell r="A9" t="str">
            <v>A</v>
          </cell>
        </row>
      </sheetData>
      <sheetData sheetId="32021">
        <row r="9">
          <cell r="A9" t="str">
            <v>A</v>
          </cell>
        </row>
      </sheetData>
      <sheetData sheetId="32022">
        <row r="9">
          <cell r="A9" t="str">
            <v>A</v>
          </cell>
        </row>
      </sheetData>
      <sheetData sheetId="32023">
        <row r="9">
          <cell r="A9" t="str">
            <v>A</v>
          </cell>
        </row>
      </sheetData>
      <sheetData sheetId="32024">
        <row r="9">
          <cell r="A9" t="str">
            <v>A</v>
          </cell>
        </row>
      </sheetData>
      <sheetData sheetId="32025">
        <row r="9">
          <cell r="A9" t="str">
            <v>A</v>
          </cell>
        </row>
      </sheetData>
      <sheetData sheetId="32026">
        <row r="9">
          <cell r="A9" t="str">
            <v>A</v>
          </cell>
        </row>
      </sheetData>
      <sheetData sheetId="32027">
        <row r="9">
          <cell r="A9" t="str">
            <v>A</v>
          </cell>
        </row>
      </sheetData>
      <sheetData sheetId="32028">
        <row r="9">
          <cell r="A9" t="str">
            <v>A</v>
          </cell>
        </row>
      </sheetData>
      <sheetData sheetId="32029">
        <row r="9">
          <cell r="A9" t="str">
            <v>A</v>
          </cell>
        </row>
      </sheetData>
      <sheetData sheetId="32030">
        <row r="9">
          <cell r="A9" t="str">
            <v>A</v>
          </cell>
        </row>
      </sheetData>
      <sheetData sheetId="32031">
        <row r="9">
          <cell r="A9" t="str">
            <v>A</v>
          </cell>
        </row>
      </sheetData>
      <sheetData sheetId="32032">
        <row r="9">
          <cell r="A9" t="str">
            <v>A</v>
          </cell>
        </row>
      </sheetData>
      <sheetData sheetId="32033">
        <row r="9">
          <cell r="A9" t="str">
            <v>A</v>
          </cell>
        </row>
      </sheetData>
      <sheetData sheetId="32034">
        <row r="9">
          <cell r="A9" t="str">
            <v>A</v>
          </cell>
        </row>
      </sheetData>
      <sheetData sheetId="32035">
        <row r="9">
          <cell r="A9" t="str">
            <v>A</v>
          </cell>
        </row>
      </sheetData>
      <sheetData sheetId="32036">
        <row r="9">
          <cell r="A9" t="str">
            <v>A</v>
          </cell>
        </row>
      </sheetData>
      <sheetData sheetId="32037">
        <row r="9">
          <cell r="A9" t="str">
            <v>A</v>
          </cell>
        </row>
      </sheetData>
      <sheetData sheetId="32038">
        <row r="9">
          <cell r="A9" t="str">
            <v>A</v>
          </cell>
        </row>
      </sheetData>
      <sheetData sheetId="32039">
        <row r="9">
          <cell r="A9" t="str">
            <v>A</v>
          </cell>
        </row>
      </sheetData>
      <sheetData sheetId="32040">
        <row r="9">
          <cell r="A9" t="str">
            <v>A</v>
          </cell>
        </row>
      </sheetData>
      <sheetData sheetId="32041">
        <row r="9">
          <cell r="A9" t="str">
            <v>A</v>
          </cell>
        </row>
      </sheetData>
      <sheetData sheetId="32042">
        <row r="9">
          <cell r="A9" t="str">
            <v>A</v>
          </cell>
        </row>
      </sheetData>
      <sheetData sheetId="32043">
        <row r="9">
          <cell r="A9" t="str">
            <v>A</v>
          </cell>
        </row>
      </sheetData>
      <sheetData sheetId="32044" refreshError="1"/>
      <sheetData sheetId="32045" refreshError="1"/>
      <sheetData sheetId="32046" refreshError="1"/>
      <sheetData sheetId="32047" refreshError="1"/>
      <sheetData sheetId="32048" refreshError="1"/>
      <sheetData sheetId="32049">
        <row r="9">
          <cell r="A9" t="str">
            <v>A</v>
          </cell>
        </row>
      </sheetData>
      <sheetData sheetId="32050" refreshError="1"/>
      <sheetData sheetId="32051">
        <row r="9">
          <cell r="A9" t="str">
            <v>A</v>
          </cell>
        </row>
      </sheetData>
      <sheetData sheetId="32052" refreshError="1"/>
      <sheetData sheetId="32053" refreshError="1"/>
      <sheetData sheetId="32054">
        <row r="9">
          <cell r="A9" t="str">
            <v>A</v>
          </cell>
        </row>
      </sheetData>
      <sheetData sheetId="32055">
        <row r="9">
          <cell r="A9" t="str">
            <v>A</v>
          </cell>
        </row>
      </sheetData>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efreshError="1"/>
      <sheetData sheetId="32065" refreshError="1"/>
      <sheetData sheetId="32066" refreshError="1"/>
      <sheetData sheetId="32067" refreshError="1"/>
      <sheetData sheetId="32068" refreshError="1"/>
      <sheetData sheetId="32069" refreshError="1"/>
      <sheetData sheetId="32070" refreshError="1"/>
      <sheetData sheetId="32071" refreshError="1"/>
      <sheetData sheetId="32072" refreshError="1"/>
      <sheetData sheetId="32073" refreshError="1"/>
      <sheetData sheetId="32074" refreshError="1"/>
      <sheetData sheetId="32075" refreshError="1"/>
      <sheetData sheetId="32076" refreshError="1"/>
      <sheetData sheetId="32077" refreshError="1"/>
      <sheetData sheetId="32078" refreshError="1"/>
      <sheetData sheetId="32079" refreshError="1"/>
      <sheetData sheetId="32080" refreshError="1"/>
      <sheetData sheetId="32081" refreshError="1"/>
      <sheetData sheetId="32082" refreshError="1"/>
      <sheetData sheetId="32083" refreshError="1"/>
      <sheetData sheetId="32084" refreshError="1"/>
      <sheetData sheetId="32085" refreshError="1"/>
      <sheetData sheetId="32086" refreshError="1"/>
      <sheetData sheetId="32087" refreshError="1"/>
      <sheetData sheetId="32088" refreshError="1"/>
      <sheetData sheetId="32089" refreshError="1"/>
      <sheetData sheetId="32090" refreshError="1"/>
      <sheetData sheetId="32091" refreshError="1"/>
      <sheetData sheetId="32092" refreshError="1"/>
      <sheetData sheetId="32093" refreshError="1"/>
      <sheetData sheetId="32094" refreshError="1"/>
      <sheetData sheetId="32095" refreshError="1"/>
      <sheetData sheetId="32096" refreshError="1"/>
      <sheetData sheetId="32097" refreshError="1"/>
      <sheetData sheetId="32098" refreshError="1"/>
      <sheetData sheetId="32099" refreshError="1"/>
      <sheetData sheetId="32100" refreshError="1"/>
      <sheetData sheetId="32101" refreshError="1"/>
      <sheetData sheetId="32102" refreshError="1"/>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row r="9">
          <cell r="A9" t="str">
            <v>A</v>
          </cell>
        </row>
      </sheetData>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ow r="9">
          <cell r="A9" t="str">
            <v>A</v>
          </cell>
        </row>
      </sheetData>
      <sheetData sheetId="32196">
        <row r="9">
          <cell r="A9" t="str">
            <v>A</v>
          </cell>
        </row>
      </sheetData>
      <sheetData sheetId="32197">
        <row r="9">
          <cell r="A9" t="str">
            <v>A</v>
          </cell>
        </row>
      </sheetData>
      <sheetData sheetId="32198">
        <row r="9">
          <cell r="A9" t="str">
            <v>A</v>
          </cell>
        </row>
      </sheetData>
      <sheetData sheetId="32199">
        <row r="9">
          <cell r="A9" t="str">
            <v>A</v>
          </cell>
        </row>
      </sheetData>
      <sheetData sheetId="32200">
        <row r="9">
          <cell r="A9" t="str">
            <v>A</v>
          </cell>
        </row>
      </sheetData>
      <sheetData sheetId="32201">
        <row r="9">
          <cell r="A9" t="str">
            <v>A</v>
          </cell>
        </row>
      </sheetData>
      <sheetData sheetId="32202">
        <row r="9">
          <cell r="A9" t="str">
            <v>A</v>
          </cell>
        </row>
      </sheetData>
      <sheetData sheetId="32203">
        <row r="9">
          <cell r="A9" t="str">
            <v>A</v>
          </cell>
        </row>
      </sheetData>
      <sheetData sheetId="32204">
        <row r="9">
          <cell r="A9" t="str">
            <v>A</v>
          </cell>
        </row>
      </sheetData>
      <sheetData sheetId="32205">
        <row r="9">
          <cell r="A9" t="str">
            <v>A</v>
          </cell>
        </row>
      </sheetData>
      <sheetData sheetId="32206">
        <row r="9">
          <cell r="A9" t="str">
            <v>A</v>
          </cell>
        </row>
      </sheetData>
      <sheetData sheetId="32207">
        <row r="9">
          <cell r="A9" t="str">
            <v>A</v>
          </cell>
        </row>
      </sheetData>
      <sheetData sheetId="32208">
        <row r="9">
          <cell r="A9" t="str">
            <v>A</v>
          </cell>
        </row>
      </sheetData>
      <sheetData sheetId="32209">
        <row r="9">
          <cell r="A9" t="str">
            <v>A</v>
          </cell>
        </row>
      </sheetData>
      <sheetData sheetId="32210">
        <row r="9">
          <cell r="A9" t="str">
            <v>A</v>
          </cell>
        </row>
      </sheetData>
      <sheetData sheetId="32211">
        <row r="9">
          <cell r="A9" t="str">
            <v>A</v>
          </cell>
        </row>
      </sheetData>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ow r="9">
          <cell r="A9" t="str">
            <v>A</v>
          </cell>
        </row>
      </sheetData>
      <sheetData sheetId="32228">
        <row r="9">
          <cell r="A9" t="str">
            <v>A</v>
          </cell>
        </row>
      </sheetData>
      <sheetData sheetId="32229">
        <row r="9">
          <cell r="A9" t="str">
            <v>A</v>
          </cell>
        </row>
      </sheetData>
      <sheetData sheetId="32230">
        <row r="9">
          <cell r="A9" t="str">
            <v>A</v>
          </cell>
        </row>
      </sheetData>
      <sheetData sheetId="32231">
        <row r="9">
          <cell r="A9" t="str">
            <v>A</v>
          </cell>
        </row>
      </sheetData>
      <sheetData sheetId="32232">
        <row r="9">
          <cell r="A9" t="str">
            <v>A</v>
          </cell>
        </row>
      </sheetData>
      <sheetData sheetId="32233">
        <row r="9">
          <cell r="A9" t="str">
            <v>A</v>
          </cell>
        </row>
      </sheetData>
      <sheetData sheetId="32234">
        <row r="9">
          <cell r="A9" t="str">
            <v>A</v>
          </cell>
        </row>
      </sheetData>
      <sheetData sheetId="32235">
        <row r="9">
          <cell r="A9" t="str">
            <v>A</v>
          </cell>
        </row>
      </sheetData>
      <sheetData sheetId="32236">
        <row r="9">
          <cell r="A9" t="str">
            <v>A</v>
          </cell>
        </row>
      </sheetData>
      <sheetData sheetId="32237">
        <row r="9">
          <cell r="A9" t="str">
            <v>A</v>
          </cell>
        </row>
      </sheetData>
      <sheetData sheetId="32238">
        <row r="9">
          <cell r="A9" t="str">
            <v>A</v>
          </cell>
        </row>
      </sheetData>
      <sheetData sheetId="32239">
        <row r="9">
          <cell r="A9" t="str">
            <v>A</v>
          </cell>
        </row>
      </sheetData>
      <sheetData sheetId="32240">
        <row r="9">
          <cell r="A9" t="str">
            <v>A</v>
          </cell>
        </row>
      </sheetData>
      <sheetData sheetId="32241">
        <row r="9">
          <cell r="A9" t="str">
            <v>A</v>
          </cell>
        </row>
      </sheetData>
      <sheetData sheetId="32242" refreshError="1"/>
      <sheetData sheetId="32243" refreshError="1"/>
      <sheetData sheetId="32244">
        <row r="9">
          <cell r="A9" t="str">
            <v>A</v>
          </cell>
        </row>
      </sheetData>
      <sheetData sheetId="32245">
        <row r="9">
          <cell r="A9" t="str">
            <v>A</v>
          </cell>
        </row>
      </sheetData>
      <sheetData sheetId="32246" refreshError="1"/>
      <sheetData sheetId="32247" refreshError="1"/>
      <sheetData sheetId="32248" refreshError="1"/>
      <sheetData sheetId="32249">
        <row r="9">
          <cell r="A9" t="str">
            <v>A</v>
          </cell>
        </row>
      </sheetData>
      <sheetData sheetId="32250">
        <row r="9">
          <cell r="A9" t="str">
            <v>A</v>
          </cell>
        </row>
      </sheetData>
      <sheetData sheetId="32251">
        <row r="9">
          <cell r="A9" t="str">
            <v>A</v>
          </cell>
        </row>
      </sheetData>
      <sheetData sheetId="32252" refreshError="1"/>
      <sheetData sheetId="32253">
        <row r="9">
          <cell r="A9" t="str">
            <v>A</v>
          </cell>
        </row>
      </sheetData>
      <sheetData sheetId="32254">
        <row r="9">
          <cell r="A9" t="str">
            <v>A</v>
          </cell>
        </row>
      </sheetData>
      <sheetData sheetId="32255" refreshError="1"/>
      <sheetData sheetId="32256" refreshError="1"/>
      <sheetData sheetId="32257" refreshError="1"/>
      <sheetData sheetId="32258" refreshError="1"/>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efreshError="1"/>
      <sheetData sheetId="32275" refreshError="1"/>
      <sheetData sheetId="32276" refreshError="1"/>
      <sheetData sheetId="32277" refreshError="1"/>
      <sheetData sheetId="32278" refreshError="1"/>
      <sheetData sheetId="32279" refreshError="1"/>
      <sheetData sheetId="32280" refreshError="1"/>
      <sheetData sheetId="32281" refreshError="1"/>
      <sheetData sheetId="32282" refreshError="1"/>
      <sheetData sheetId="32283" refreshError="1"/>
      <sheetData sheetId="32284" refreshError="1"/>
      <sheetData sheetId="32285" refreshError="1"/>
      <sheetData sheetId="32286" refreshError="1"/>
      <sheetData sheetId="32287" refreshError="1"/>
      <sheetData sheetId="32288" refreshError="1"/>
      <sheetData sheetId="32289" refreshError="1"/>
      <sheetData sheetId="32290" refreshError="1"/>
      <sheetData sheetId="32291" refreshError="1"/>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ow r="9">
          <cell r="A9" t="str">
            <v>A</v>
          </cell>
        </row>
      </sheetData>
      <sheetData sheetId="32319">
        <row r="9">
          <cell r="A9" t="str">
            <v>A</v>
          </cell>
        </row>
      </sheetData>
      <sheetData sheetId="32320">
        <row r="9">
          <cell r="A9" t="str">
            <v>A</v>
          </cell>
        </row>
      </sheetData>
      <sheetData sheetId="32321">
        <row r="9">
          <cell r="A9" t="str">
            <v>A</v>
          </cell>
        </row>
      </sheetData>
      <sheetData sheetId="32322">
        <row r="9">
          <cell r="A9" t="str">
            <v>A</v>
          </cell>
        </row>
      </sheetData>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efreshError="1"/>
      <sheetData sheetId="32366">
        <row r="9">
          <cell r="A9" t="str">
            <v>A</v>
          </cell>
        </row>
      </sheetData>
      <sheetData sheetId="32367" refreshError="1"/>
      <sheetData sheetId="32368">
        <row r="9">
          <cell r="A9" t="str">
            <v>A</v>
          </cell>
        </row>
      </sheetData>
      <sheetData sheetId="32369" refreshError="1"/>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ow r="9">
          <cell r="A9" t="str">
            <v>A</v>
          </cell>
        </row>
      </sheetData>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ow r="9">
          <cell r="A9" t="str">
            <v>A</v>
          </cell>
        </row>
      </sheetData>
      <sheetData sheetId="32440">
        <row r="9">
          <cell r="A9" t="str">
            <v>A</v>
          </cell>
        </row>
      </sheetData>
      <sheetData sheetId="32441">
        <row r="9">
          <cell r="A9" t="str">
            <v>A</v>
          </cell>
        </row>
      </sheetData>
      <sheetData sheetId="32442">
        <row r="9">
          <cell r="A9" t="str">
            <v>A</v>
          </cell>
        </row>
      </sheetData>
      <sheetData sheetId="32443">
        <row r="9">
          <cell r="A9" t="str">
            <v>A</v>
          </cell>
        </row>
      </sheetData>
      <sheetData sheetId="32444">
        <row r="9">
          <cell r="A9" t="str">
            <v>A</v>
          </cell>
        </row>
      </sheetData>
      <sheetData sheetId="32445">
        <row r="9">
          <cell r="A9" t="str">
            <v>A</v>
          </cell>
        </row>
      </sheetData>
      <sheetData sheetId="32446">
        <row r="9">
          <cell r="A9" t="str">
            <v>A</v>
          </cell>
        </row>
      </sheetData>
      <sheetData sheetId="32447">
        <row r="9">
          <cell r="A9" t="str">
            <v>A</v>
          </cell>
        </row>
      </sheetData>
      <sheetData sheetId="32448">
        <row r="9">
          <cell r="A9" t="str">
            <v>A</v>
          </cell>
        </row>
      </sheetData>
      <sheetData sheetId="32449">
        <row r="9">
          <cell r="A9" t="str">
            <v>A</v>
          </cell>
        </row>
      </sheetData>
      <sheetData sheetId="32450">
        <row r="9">
          <cell r="A9" t="str">
            <v>A</v>
          </cell>
        </row>
      </sheetData>
      <sheetData sheetId="32451">
        <row r="9">
          <cell r="A9" t="str">
            <v>A</v>
          </cell>
        </row>
      </sheetData>
      <sheetData sheetId="32452">
        <row r="9">
          <cell r="A9" t="str">
            <v>A</v>
          </cell>
        </row>
      </sheetData>
      <sheetData sheetId="32453">
        <row r="9">
          <cell r="A9" t="str">
            <v>A</v>
          </cell>
        </row>
      </sheetData>
      <sheetData sheetId="32454">
        <row r="9">
          <cell r="A9" t="str">
            <v>A</v>
          </cell>
        </row>
      </sheetData>
      <sheetData sheetId="32455" refreshError="1"/>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ow r="9">
          <cell r="A9" t="str">
            <v>A</v>
          </cell>
        </row>
      </sheetData>
      <sheetData sheetId="32484">
        <row r="9">
          <cell r="A9" t="str">
            <v>A</v>
          </cell>
        </row>
      </sheetData>
      <sheetData sheetId="32485">
        <row r="9">
          <cell r="A9" t="str">
            <v>A</v>
          </cell>
        </row>
      </sheetData>
      <sheetData sheetId="32486" refreshError="1"/>
      <sheetData sheetId="32487" refreshError="1"/>
      <sheetData sheetId="32488">
        <row r="9">
          <cell r="A9" t="str">
            <v>A</v>
          </cell>
        </row>
      </sheetData>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ow r="9">
          <cell r="A9" t="str">
            <v>A</v>
          </cell>
        </row>
      </sheetData>
      <sheetData sheetId="32504">
        <row r="9">
          <cell r="A9" t="str">
            <v>A</v>
          </cell>
        </row>
      </sheetData>
      <sheetData sheetId="32505">
        <row r="9">
          <cell r="A9" t="str">
            <v>A</v>
          </cell>
        </row>
      </sheetData>
      <sheetData sheetId="32506">
        <row r="9">
          <cell r="A9" t="str">
            <v>A</v>
          </cell>
        </row>
      </sheetData>
      <sheetData sheetId="32507">
        <row r="9">
          <cell r="A9" t="str">
            <v>A</v>
          </cell>
        </row>
      </sheetData>
      <sheetData sheetId="32508">
        <row r="9">
          <cell r="A9" t="str">
            <v>A</v>
          </cell>
        </row>
      </sheetData>
      <sheetData sheetId="32509">
        <row r="9">
          <cell r="A9" t="str">
            <v>A</v>
          </cell>
        </row>
      </sheetData>
      <sheetData sheetId="32510">
        <row r="9">
          <cell r="A9" t="str">
            <v>A</v>
          </cell>
        </row>
      </sheetData>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ow r="9">
          <cell r="A9" t="str">
            <v>A</v>
          </cell>
        </row>
      </sheetData>
      <sheetData sheetId="32523">
        <row r="9">
          <cell r="A9" t="str">
            <v>A</v>
          </cell>
        </row>
      </sheetData>
      <sheetData sheetId="32524">
        <row r="9">
          <cell r="A9" t="str">
            <v>A</v>
          </cell>
        </row>
      </sheetData>
      <sheetData sheetId="32525">
        <row r="9">
          <cell r="A9" t="str">
            <v>A</v>
          </cell>
        </row>
      </sheetData>
      <sheetData sheetId="32526">
        <row r="9">
          <cell r="A9" t="str">
            <v>A</v>
          </cell>
        </row>
      </sheetData>
      <sheetData sheetId="32527">
        <row r="9">
          <cell r="A9" t="str">
            <v>A</v>
          </cell>
        </row>
      </sheetData>
      <sheetData sheetId="32528">
        <row r="9">
          <cell r="A9" t="str">
            <v>A</v>
          </cell>
        </row>
      </sheetData>
      <sheetData sheetId="32529">
        <row r="9">
          <cell r="A9" t="str">
            <v>A</v>
          </cell>
        </row>
      </sheetData>
      <sheetData sheetId="32530" refreshError="1"/>
      <sheetData sheetId="32531">
        <row r="9">
          <cell r="A9" t="str">
            <v>A</v>
          </cell>
        </row>
      </sheetData>
      <sheetData sheetId="32532">
        <row r="9">
          <cell r="A9" t="str">
            <v>A</v>
          </cell>
        </row>
      </sheetData>
      <sheetData sheetId="32533" refreshError="1"/>
      <sheetData sheetId="32534" refreshError="1"/>
      <sheetData sheetId="32535" refreshError="1"/>
      <sheetData sheetId="32536" refreshError="1"/>
      <sheetData sheetId="32537" refreshError="1"/>
      <sheetData sheetId="32538" refreshError="1"/>
      <sheetData sheetId="32539" refreshError="1"/>
      <sheetData sheetId="32540" refreshError="1"/>
      <sheetData sheetId="32541" refreshError="1"/>
      <sheetData sheetId="32542" refreshError="1"/>
      <sheetData sheetId="32543" refreshError="1"/>
      <sheetData sheetId="32544" refreshError="1"/>
      <sheetData sheetId="32545" refreshError="1"/>
      <sheetData sheetId="32546" refreshError="1"/>
      <sheetData sheetId="32547" refreshError="1"/>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ow r="9">
          <cell r="A9" t="str">
            <v>A</v>
          </cell>
        </row>
      </sheetData>
      <sheetData sheetId="32559">
        <row r="9">
          <cell r="A9" t="str">
            <v>A</v>
          </cell>
        </row>
      </sheetData>
      <sheetData sheetId="32560">
        <row r="9">
          <cell r="A9" t="str">
            <v>A</v>
          </cell>
        </row>
      </sheetData>
      <sheetData sheetId="32561">
        <row r="9">
          <cell r="A9" t="str">
            <v>A</v>
          </cell>
        </row>
      </sheetData>
      <sheetData sheetId="32562">
        <row r="9">
          <cell r="A9" t="str">
            <v>A</v>
          </cell>
        </row>
      </sheetData>
      <sheetData sheetId="32563">
        <row r="9">
          <cell r="A9" t="str">
            <v>A</v>
          </cell>
        </row>
      </sheetData>
      <sheetData sheetId="32564">
        <row r="9">
          <cell r="A9" t="str">
            <v>A</v>
          </cell>
        </row>
      </sheetData>
      <sheetData sheetId="32565">
        <row r="9">
          <cell r="A9" t="str">
            <v>A</v>
          </cell>
        </row>
      </sheetData>
      <sheetData sheetId="32566">
        <row r="9">
          <cell r="A9" t="str">
            <v>A</v>
          </cell>
        </row>
      </sheetData>
      <sheetData sheetId="32567">
        <row r="9">
          <cell r="A9" t="str">
            <v>A</v>
          </cell>
        </row>
      </sheetData>
      <sheetData sheetId="32568">
        <row r="9">
          <cell r="A9" t="str">
            <v>A</v>
          </cell>
        </row>
      </sheetData>
      <sheetData sheetId="32569" refreshError="1"/>
      <sheetData sheetId="32570">
        <row r="9">
          <cell r="A9" t="str">
            <v>A</v>
          </cell>
        </row>
      </sheetData>
      <sheetData sheetId="32571" refreshError="1"/>
      <sheetData sheetId="32572">
        <row r="9">
          <cell r="A9" t="str">
            <v>A</v>
          </cell>
        </row>
      </sheetData>
      <sheetData sheetId="32573">
        <row r="9">
          <cell r="A9" t="str">
            <v>A</v>
          </cell>
        </row>
      </sheetData>
      <sheetData sheetId="32574" refreshError="1"/>
      <sheetData sheetId="32575">
        <row r="9">
          <cell r="A9" t="str">
            <v>A</v>
          </cell>
        </row>
      </sheetData>
      <sheetData sheetId="32576">
        <row r="9">
          <cell r="A9" t="str">
            <v>A</v>
          </cell>
        </row>
      </sheetData>
      <sheetData sheetId="32577">
        <row r="9">
          <cell r="A9" t="str">
            <v>A</v>
          </cell>
        </row>
      </sheetData>
      <sheetData sheetId="32578" refreshError="1"/>
      <sheetData sheetId="32579">
        <row r="9">
          <cell r="A9" t="str">
            <v>A</v>
          </cell>
        </row>
      </sheetData>
      <sheetData sheetId="32580">
        <row r="9">
          <cell r="A9" t="str">
            <v>A</v>
          </cell>
        </row>
      </sheetData>
      <sheetData sheetId="32581">
        <row r="9">
          <cell r="A9" t="str">
            <v>A</v>
          </cell>
        </row>
      </sheetData>
      <sheetData sheetId="32582" refreshError="1"/>
      <sheetData sheetId="32583" refreshError="1"/>
      <sheetData sheetId="32584">
        <row r="9">
          <cell r="A9" t="str">
            <v>A</v>
          </cell>
        </row>
      </sheetData>
      <sheetData sheetId="32585" refreshError="1"/>
      <sheetData sheetId="32586">
        <row r="9">
          <cell r="A9" t="str">
            <v>A</v>
          </cell>
        </row>
      </sheetData>
      <sheetData sheetId="32587">
        <row r="9">
          <cell r="A9" t="str">
            <v>A</v>
          </cell>
        </row>
      </sheetData>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efreshError="1"/>
      <sheetData sheetId="32596" refreshError="1"/>
      <sheetData sheetId="32597" refreshError="1"/>
      <sheetData sheetId="32598" refreshError="1"/>
      <sheetData sheetId="32599" refreshError="1"/>
      <sheetData sheetId="32600" refreshError="1"/>
      <sheetData sheetId="32601" refreshError="1"/>
      <sheetData sheetId="32602" refreshError="1"/>
      <sheetData sheetId="32603" refreshError="1"/>
      <sheetData sheetId="32604" refreshError="1"/>
      <sheetData sheetId="32605" refreshError="1"/>
      <sheetData sheetId="32606" refreshError="1"/>
      <sheetData sheetId="32607" refreshError="1"/>
      <sheetData sheetId="32608" refreshError="1"/>
      <sheetData sheetId="32609" refreshError="1"/>
      <sheetData sheetId="32610" refreshError="1"/>
      <sheetData sheetId="32611" refreshError="1"/>
      <sheetData sheetId="32612" refreshError="1"/>
      <sheetData sheetId="32613" refreshError="1"/>
      <sheetData sheetId="32614" refreshError="1"/>
      <sheetData sheetId="32615" refreshError="1"/>
      <sheetData sheetId="32616" refreshError="1"/>
      <sheetData sheetId="32617" refreshError="1"/>
      <sheetData sheetId="32618" refreshError="1"/>
      <sheetData sheetId="32619" refreshError="1"/>
      <sheetData sheetId="32620" refreshError="1"/>
      <sheetData sheetId="32621" refreshError="1"/>
      <sheetData sheetId="32622" refreshError="1"/>
      <sheetData sheetId="32623" refreshError="1"/>
      <sheetData sheetId="32624" refreshError="1"/>
      <sheetData sheetId="32625" refreshError="1"/>
      <sheetData sheetId="32626" refreshError="1"/>
      <sheetData sheetId="32627" refreshError="1"/>
      <sheetData sheetId="32628" refreshError="1"/>
      <sheetData sheetId="32629" refreshError="1"/>
      <sheetData sheetId="32630" refreshError="1"/>
      <sheetData sheetId="32631">
        <row r="9">
          <cell r="A9" t="str">
            <v>A</v>
          </cell>
        </row>
      </sheetData>
      <sheetData sheetId="32632" refreshError="1"/>
      <sheetData sheetId="32633" refreshError="1"/>
      <sheetData sheetId="32634" refreshError="1"/>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ow r="9">
          <cell r="A9" t="str">
            <v>A</v>
          </cell>
        </row>
      </sheetData>
      <sheetData sheetId="32652">
        <row r="9">
          <cell r="A9" t="str">
            <v>A</v>
          </cell>
        </row>
      </sheetData>
      <sheetData sheetId="32653">
        <row r="9">
          <cell r="A9" t="str">
            <v>A</v>
          </cell>
        </row>
      </sheetData>
      <sheetData sheetId="32654">
        <row r="9">
          <cell r="A9" t="str">
            <v>A</v>
          </cell>
        </row>
      </sheetData>
      <sheetData sheetId="32655">
        <row r="9">
          <cell r="A9" t="str">
            <v>A</v>
          </cell>
        </row>
      </sheetData>
      <sheetData sheetId="32656">
        <row r="9">
          <cell r="A9" t="str">
            <v>A</v>
          </cell>
        </row>
      </sheetData>
      <sheetData sheetId="32657">
        <row r="9">
          <cell r="A9" t="str">
            <v>A</v>
          </cell>
        </row>
      </sheetData>
      <sheetData sheetId="32658">
        <row r="9">
          <cell r="A9" t="str">
            <v>A</v>
          </cell>
        </row>
      </sheetData>
      <sheetData sheetId="32659">
        <row r="9">
          <cell r="A9" t="str">
            <v>A</v>
          </cell>
        </row>
      </sheetData>
      <sheetData sheetId="32660">
        <row r="9">
          <cell r="A9" t="str">
            <v>A</v>
          </cell>
        </row>
      </sheetData>
      <sheetData sheetId="32661">
        <row r="9">
          <cell r="A9" t="str">
            <v>A</v>
          </cell>
        </row>
      </sheetData>
      <sheetData sheetId="32662">
        <row r="9">
          <cell r="A9" t="str">
            <v>A</v>
          </cell>
        </row>
      </sheetData>
      <sheetData sheetId="32663">
        <row r="9">
          <cell r="A9" t="str">
            <v>A</v>
          </cell>
        </row>
      </sheetData>
      <sheetData sheetId="32664">
        <row r="9">
          <cell r="A9" t="str">
            <v>A</v>
          </cell>
        </row>
      </sheetData>
      <sheetData sheetId="32665">
        <row r="9">
          <cell r="A9" t="str">
            <v>A</v>
          </cell>
        </row>
      </sheetData>
      <sheetData sheetId="32666">
        <row r="9">
          <cell r="A9" t="str">
            <v>A</v>
          </cell>
        </row>
      </sheetData>
      <sheetData sheetId="32667">
        <row r="9">
          <cell r="A9" t="str">
            <v>A</v>
          </cell>
        </row>
      </sheetData>
      <sheetData sheetId="32668">
        <row r="9">
          <cell r="A9" t="str">
            <v>A</v>
          </cell>
        </row>
      </sheetData>
      <sheetData sheetId="32669">
        <row r="9">
          <cell r="A9" t="str">
            <v>A</v>
          </cell>
        </row>
      </sheetData>
      <sheetData sheetId="32670">
        <row r="9">
          <cell r="A9" t="str">
            <v>A</v>
          </cell>
        </row>
      </sheetData>
      <sheetData sheetId="32671">
        <row r="9">
          <cell r="A9" t="str">
            <v>A</v>
          </cell>
        </row>
      </sheetData>
      <sheetData sheetId="32672">
        <row r="9">
          <cell r="A9" t="str">
            <v>A</v>
          </cell>
        </row>
      </sheetData>
      <sheetData sheetId="32673">
        <row r="9">
          <cell r="A9" t="str">
            <v>A</v>
          </cell>
        </row>
      </sheetData>
      <sheetData sheetId="32674">
        <row r="9">
          <cell r="A9" t="str">
            <v>A</v>
          </cell>
        </row>
      </sheetData>
      <sheetData sheetId="32675">
        <row r="9">
          <cell r="A9" t="str">
            <v>A</v>
          </cell>
        </row>
      </sheetData>
      <sheetData sheetId="32676">
        <row r="9">
          <cell r="A9" t="str">
            <v>A</v>
          </cell>
        </row>
      </sheetData>
      <sheetData sheetId="32677">
        <row r="9">
          <cell r="A9" t="str">
            <v>A</v>
          </cell>
        </row>
      </sheetData>
      <sheetData sheetId="32678">
        <row r="9">
          <cell r="A9" t="str">
            <v>A</v>
          </cell>
        </row>
      </sheetData>
      <sheetData sheetId="32679">
        <row r="9">
          <cell r="A9" t="str">
            <v>A</v>
          </cell>
        </row>
      </sheetData>
      <sheetData sheetId="32680">
        <row r="9">
          <cell r="A9" t="str">
            <v>A</v>
          </cell>
        </row>
      </sheetData>
      <sheetData sheetId="32681">
        <row r="9">
          <cell r="A9" t="str">
            <v>A</v>
          </cell>
        </row>
      </sheetData>
      <sheetData sheetId="32682">
        <row r="9">
          <cell r="A9" t="str">
            <v>A</v>
          </cell>
        </row>
      </sheetData>
      <sheetData sheetId="32683">
        <row r="9">
          <cell r="A9" t="str">
            <v>A</v>
          </cell>
        </row>
      </sheetData>
      <sheetData sheetId="32684">
        <row r="9">
          <cell r="A9" t="str">
            <v>A</v>
          </cell>
        </row>
      </sheetData>
      <sheetData sheetId="32685">
        <row r="9">
          <cell r="A9" t="str">
            <v>A</v>
          </cell>
        </row>
      </sheetData>
      <sheetData sheetId="32686">
        <row r="9">
          <cell r="A9" t="str">
            <v>A</v>
          </cell>
        </row>
      </sheetData>
      <sheetData sheetId="32687">
        <row r="9">
          <cell r="A9" t="str">
            <v>A</v>
          </cell>
        </row>
      </sheetData>
      <sheetData sheetId="32688">
        <row r="9">
          <cell r="A9" t="str">
            <v>A</v>
          </cell>
        </row>
      </sheetData>
      <sheetData sheetId="32689">
        <row r="9">
          <cell r="A9" t="str">
            <v>A</v>
          </cell>
        </row>
      </sheetData>
      <sheetData sheetId="32690">
        <row r="9">
          <cell r="A9" t="str">
            <v>A</v>
          </cell>
        </row>
      </sheetData>
      <sheetData sheetId="32691">
        <row r="9">
          <cell r="A9" t="str">
            <v>A</v>
          </cell>
        </row>
      </sheetData>
      <sheetData sheetId="32692">
        <row r="9">
          <cell r="A9" t="str">
            <v>A</v>
          </cell>
        </row>
      </sheetData>
      <sheetData sheetId="32693">
        <row r="9">
          <cell r="A9" t="str">
            <v>A</v>
          </cell>
        </row>
      </sheetData>
      <sheetData sheetId="32694">
        <row r="9">
          <cell r="A9" t="str">
            <v>A</v>
          </cell>
        </row>
      </sheetData>
      <sheetData sheetId="32695">
        <row r="9">
          <cell r="A9" t="str">
            <v>A</v>
          </cell>
        </row>
      </sheetData>
      <sheetData sheetId="32696">
        <row r="9">
          <cell r="A9" t="str">
            <v>A</v>
          </cell>
        </row>
      </sheetData>
      <sheetData sheetId="32697">
        <row r="9">
          <cell r="A9" t="str">
            <v>A</v>
          </cell>
        </row>
      </sheetData>
      <sheetData sheetId="32698" refreshError="1"/>
      <sheetData sheetId="32699">
        <row r="9">
          <cell r="A9" t="str">
            <v>A</v>
          </cell>
        </row>
      </sheetData>
      <sheetData sheetId="32700" refreshError="1"/>
      <sheetData sheetId="32701">
        <row r="9">
          <cell r="A9" t="str">
            <v>A</v>
          </cell>
        </row>
      </sheetData>
      <sheetData sheetId="32702" refreshError="1"/>
      <sheetData sheetId="32703">
        <row r="9">
          <cell r="A9" t="str">
            <v>A</v>
          </cell>
        </row>
      </sheetData>
      <sheetData sheetId="32704" refreshError="1"/>
      <sheetData sheetId="32705" refreshError="1"/>
      <sheetData sheetId="32706" refreshError="1"/>
      <sheetData sheetId="32707" refreshError="1"/>
      <sheetData sheetId="32708" refreshError="1"/>
      <sheetData sheetId="32709" refreshError="1"/>
      <sheetData sheetId="32710"/>
      <sheetData sheetId="32711"/>
      <sheetData sheetId="32712"/>
      <sheetData sheetId="32713"/>
      <sheetData sheetId="32714"/>
      <sheetData sheetId="32715"/>
      <sheetData sheetId="32716">
        <row r="9">
          <cell r="A9" t="str">
            <v>A</v>
          </cell>
        </row>
      </sheetData>
      <sheetData sheetId="32717">
        <row r="9">
          <cell r="A9" t="str">
            <v>A</v>
          </cell>
        </row>
      </sheetData>
      <sheetData sheetId="32718">
        <row r="9">
          <cell r="A9" t="str">
            <v>A</v>
          </cell>
        </row>
      </sheetData>
      <sheetData sheetId="32719">
        <row r="9">
          <cell r="A9" t="str">
            <v>A</v>
          </cell>
        </row>
      </sheetData>
      <sheetData sheetId="32720"/>
      <sheetData sheetId="32721"/>
      <sheetData sheetId="32722"/>
      <sheetData sheetId="32723"/>
      <sheetData sheetId="32724"/>
      <sheetData sheetId="32725"/>
      <sheetData sheetId="32726"/>
      <sheetData sheetId="32727"/>
      <sheetData sheetId="32728"/>
      <sheetData sheetId="32729"/>
      <sheetData sheetId="32730">
        <row r="9">
          <cell r="A9" t="str">
            <v>A</v>
          </cell>
        </row>
      </sheetData>
      <sheetData sheetId="32731"/>
      <sheetData sheetId="32732"/>
      <sheetData sheetId="32733"/>
      <sheetData sheetId="32734"/>
      <sheetData sheetId="32735"/>
      <sheetData sheetId="32736"/>
      <sheetData sheetId="32737"/>
      <sheetData sheetId="32738"/>
      <sheetData sheetId="32739"/>
      <sheetData sheetId="32740"/>
      <sheetData sheetId="32741"/>
      <sheetData sheetId="32742"/>
      <sheetData sheetId="32743"/>
      <sheetData sheetId="32744"/>
      <sheetData sheetId="32745"/>
      <sheetData sheetId="32746"/>
      <sheetData sheetId="32747"/>
      <sheetData sheetId="32748"/>
      <sheetData sheetId="32749"/>
      <sheetData sheetId="32750"/>
      <sheetData sheetId="32751"/>
      <sheetData sheetId="32752"/>
      <sheetData sheetId="32753"/>
      <sheetData sheetId="32754"/>
      <sheetData sheetId="32755"/>
      <sheetData sheetId="32756"/>
      <sheetData sheetId="32757"/>
      <sheetData sheetId="32758"/>
      <sheetData sheetId="32759"/>
      <sheetData sheetId="32760"/>
      <sheetData sheetId="32761"/>
      <sheetData sheetId="32762"/>
      <sheetData sheetId="32763"/>
      <sheetData sheetId="32764"/>
      <sheetData sheetId="32765"/>
      <sheetData sheetId="32766"/>
      <sheetData sheetId="32767"/>
      <sheetData sheetId="32768"/>
      <sheetData sheetId="32769"/>
      <sheetData sheetId="32770"/>
      <sheetData sheetId="32771"/>
      <sheetData sheetId="32772"/>
      <sheetData sheetId="32773"/>
      <sheetData sheetId="32774"/>
      <sheetData sheetId="32775"/>
      <sheetData sheetId="32776"/>
      <sheetData sheetId="32777"/>
      <sheetData sheetId="32778"/>
      <sheetData sheetId="32779"/>
      <sheetData sheetId="32780"/>
      <sheetData sheetId="32781"/>
      <sheetData sheetId="32782"/>
      <sheetData sheetId="32783"/>
      <sheetData sheetId="32784"/>
      <sheetData sheetId="32785"/>
      <sheetData sheetId="32786">
        <row r="9">
          <cell r="A9" t="str">
            <v>A</v>
          </cell>
        </row>
      </sheetData>
      <sheetData sheetId="32787"/>
      <sheetData sheetId="32788">
        <row r="9">
          <cell r="A9" t="str">
            <v>A</v>
          </cell>
        </row>
      </sheetData>
      <sheetData sheetId="32789">
        <row r="9">
          <cell r="A9" t="str">
            <v>A</v>
          </cell>
        </row>
      </sheetData>
      <sheetData sheetId="32790">
        <row r="9">
          <cell r="A9" t="str">
            <v>A</v>
          </cell>
        </row>
      </sheetData>
      <sheetData sheetId="32791">
        <row r="9">
          <cell r="A9" t="str">
            <v>A</v>
          </cell>
        </row>
      </sheetData>
      <sheetData sheetId="32792">
        <row r="9">
          <cell r="A9" t="str">
            <v>A</v>
          </cell>
        </row>
      </sheetData>
      <sheetData sheetId="32793">
        <row r="9">
          <cell r="A9" t="str">
            <v>A</v>
          </cell>
        </row>
      </sheetData>
      <sheetData sheetId="32794">
        <row r="9">
          <cell r="A9" t="str">
            <v>A</v>
          </cell>
        </row>
      </sheetData>
      <sheetData sheetId="32795">
        <row r="9">
          <cell r="A9" t="str">
            <v>A</v>
          </cell>
        </row>
      </sheetData>
      <sheetData sheetId="32796">
        <row r="9">
          <cell r="A9" t="str">
            <v>A</v>
          </cell>
        </row>
      </sheetData>
      <sheetData sheetId="32797">
        <row r="9">
          <cell r="A9" t="str">
            <v>A</v>
          </cell>
        </row>
      </sheetData>
      <sheetData sheetId="32798">
        <row r="9">
          <cell r="A9" t="str">
            <v>A</v>
          </cell>
        </row>
      </sheetData>
      <sheetData sheetId="32799">
        <row r="9">
          <cell r="A9" t="str">
            <v>A</v>
          </cell>
        </row>
      </sheetData>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row r="9">
          <cell r="A9" t="str">
            <v>A</v>
          </cell>
        </row>
      </sheetData>
      <sheetData sheetId="32817">
        <row r="9">
          <cell r="A9" t="str">
            <v>A</v>
          </cell>
        </row>
      </sheetData>
      <sheetData sheetId="32818">
        <row r="9">
          <cell r="A9" t="str">
            <v>A</v>
          </cell>
        </row>
      </sheetData>
      <sheetData sheetId="32819">
        <row r="9">
          <cell r="A9" t="str">
            <v>A</v>
          </cell>
        </row>
      </sheetData>
      <sheetData sheetId="32820">
        <row r="9">
          <cell r="A9" t="str">
            <v>A</v>
          </cell>
        </row>
      </sheetData>
      <sheetData sheetId="32821">
        <row r="9">
          <cell r="A9" t="str">
            <v>A</v>
          </cell>
        </row>
      </sheetData>
      <sheetData sheetId="32822">
        <row r="9">
          <cell r="A9" t="str">
            <v>A</v>
          </cell>
        </row>
      </sheetData>
      <sheetData sheetId="32823">
        <row r="9">
          <cell r="A9" t="str">
            <v>A</v>
          </cell>
        </row>
      </sheetData>
      <sheetData sheetId="32824">
        <row r="9">
          <cell r="A9" t="str">
            <v>A</v>
          </cell>
        </row>
      </sheetData>
      <sheetData sheetId="32825">
        <row r="9">
          <cell r="A9" t="str">
            <v>A</v>
          </cell>
        </row>
      </sheetData>
      <sheetData sheetId="32826">
        <row r="9">
          <cell r="A9" t="str">
            <v>A</v>
          </cell>
        </row>
      </sheetData>
      <sheetData sheetId="32827">
        <row r="9">
          <cell r="A9" t="str">
            <v>A</v>
          </cell>
        </row>
      </sheetData>
      <sheetData sheetId="32828">
        <row r="9">
          <cell r="A9" t="str">
            <v>A</v>
          </cell>
        </row>
      </sheetData>
      <sheetData sheetId="32829">
        <row r="9">
          <cell r="A9" t="str">
            <v>A</v>
          </cell>
        </row>
      </sheetData>
      <sheetData sheetId="32830">
        <row r="9">
          <cell r="A9" t="str">
            <v>A</v>
          </cell>
        </row>
      </sheetData>
      <sheetData sheetId="32831">
        <row r="9">
          <cell r="A9" t="str">
            <v>A</v>
          </cell>
        </row>
      </sheetData>
      <sheetData sheetId="32832">
        <row r="9">
          <cell r="A9" t="str">
            <v>A</v>
          </cell>
        </row>
      </sheetData>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row r="9">
          <cell r="A9" t="str">
            <v>A</v>
          </cell>
        </row>
      </sheetData>
      <sheetData sheetId="32846">
        <row r="9">
          <cell r="A9" t="str">
            <v>A</v>
          </cell>
        </row>
      </sheetData>
      <sheetData sheetId="32847">
        <row r="9">
          <cell r="A9" t="str">
            <v>A</v>
          </cell>
        </row>
      </sheetData>
      <sheetData sheetId="32848">
        <row r="9">
          <cell r="A9" t="str">
            <v>A</v>
          </cell>
        </row>
      </sheetData>
      <sheetData sheetId="32849">
        <row r="9">
          <cell r="A9" t="str">
            <v>A</v>
          </cell>
        </row>
      </sheetData>
      <sheetData sheetId="32850"/>
      <sheetData sheetId="32851"/>
      <sheetData sheetId="32852">
        <row r="9">
          <cell r="A9" t="str">
            <v>A</v>
          </cell>
        </row>
      </sheetData>
      <sheetData sheetId="32853">
        <row r="9">
          <cell r="A9" t="str">
            <v>A</v>
          </cell>
        </row>
      </sheetData>
      <sheetData sheetId="32854">
        <row r="9">
          <cell r="A9" t="str">
            <v>A</v>
          </cell>
        </row>
      </sheetData>
      <sheetData sheetId="32855">
        <row r="9">
          <cell r="A9" t="str">
            <v>A</v>
          </cell>
        </row>
      </sheetData>
      <sheetData sheetId="32856"/>
      <sheetData sheetId="32857"/>
      <sheetData sheetId="32858"/>
      <sheetData sheetId="32859"/>
      <sheetData sheetId="32860"/>
      <sheetData sheetId="32861"/>
      <sheetData sheetId="32862"/>
      <sheetData sheetId="32863"/>
      <sheetData sheetId="32864"/>
      <sheetData sheetId="32865"/>
      <sheetData sheetId="32866"/>
      <sheetData sheetId="32867"/>
      <sheetData sheetId="32868"/>
      <sheetData sheetId="32869"/>
      <sheetData sheetId="32870"/>
      <sheetData sheetId="32871"/>
      <sheetData sheetId="32872"/>
      <sheetData sheetId="32873"/>
      <sheetData sheetId="32874"/>
      <sheetData sheetId="32875"/>
      <sheetData sheetId="32876"/>
      <sheetData sheetId="32877"/>
      <sheetData sheetId="32878"/>
      <sheetData sheetId="32879"/>
      <sheetData sheetId="32880"/>
      <sheetData sheetId="32881"/>
      <sheetData sheetId="32882"/>
      <sheetData sheetId="32883"/>
      <sheetData sheetId="32884"/>
      <sheetData sheetId="32885"/>
      <sheetData sheetId="32886"/>
      <sheetData sheetId="32887"/>
      <sheetData sheetId="32888"/>
      <sheetData sheetId="32889"/>
      <sheetData sheetId="32890"/>
      <sheetData sheetId="32891"/>
      <sheetData sheetId="32892"/>
      <sheetData sheetId="32893"/>
      <sheetData sheetId="32894"/>
      <sheetData sheetId="32895"/>
      <sheetData sheetId="32896"/>
      <sheetData sheetId="32897"/>
      <sheetData sheetId="32898"/>
      <sheetData sheetId="32899"/>
      <sheetData sheetId="32900"/>
      <sheetData sheetId="32901"/>
      <sheetData sheetId="32902"/>
      <sheetData sheetId="32903"/>
      <sheetData sheetId="32904"/>
      <sheetData sheetId="32905"/>
      <sheetData sheetId="32906"/>
      <sheetData sheetId="32907"/>
      <sheetData sheetId="32908"/>
      <sheetData sheetId="32909"/>
      <sheetData sheetId="32910"/>
      <sheetData sheetId="32911"/>
      <sheetData sheetId="32912"/>
      <sheetData sheetId="32913">
        <row r="9">
          <cell r="A9" t="str">
            <v>A</v>
          </cell>
        </row>
      </sheetData>
      <sheetData sheetId="32914"/>
      <sheetData sheetId="32915">
        <row r="9">
          <cell r="A9" t="str">
            <v>A</v>
          </cell>
        </row>
      </sheetData>
      <sheetData sheetId="32916"/>
      <sheetData sheetId="32917">
        <row r="9">
          <cell r="A9" t="str">
            <v>A</v>
          </cell>
        </row>
      </sheetData>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sheetData sheetId="32930">
        <row r="9">
          <cell r="A9" t="str">
            <v>A</v>
          </cell>
        </row>
      </sheetData>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sheetData sheetId="32948"/>
      <sheetData sheetId="32949">
        <row r="9">
          <cell r="A9" t="str">
            <v>A</v>
          </cell>
        </row>
      </sheetData>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row r="9">
          <cell r="A9" t="str">
            <v>A</v>
          </cell>
        </row>
      </sheetData>
      <sheetData sheetId="32956">
        <row r="9">
          <cell r="A9" t="str">
            <v>A</v>
          </cell>
        </row>
      </sheetData>
      <sheetData sheetId="32957">
        <row r="9">
          <cell r="A9" t="str">
            <v>A</v>
          </cell>
        </row>
      </sheetData>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sheetData sheetId="33023">
        <row r="9">
          <cell r="A9" t="str">
            <v>A</v>
          </cell>
        </row>
      </sheetData>
      <sheetData sheetId="33024">
        <row r="9">
          <cell r="A9" t="str">
            <v>A</v>
          </cell>
        </row>
      </sheetData>
      <sheetData sheetId="33025">
        <row r="9">
          <cell r="A9" t="str">
            <v>A</v>
          </cell>
        </row>
      </sheetData>
      <sheetData sheetId="33026"/>
      <sheetData sheetId="33027"/>
      <sheetData sheetId="33028"/>
      <sheetData sheetId="33029"/>
      <sheetData sheetId="33030"/>
      <sheetData sheetId="33031"/>
      <sheetData sheetId="33032"/>
      <sheetData sheetId="33033"/>
      <sheetData sheetId="33034"/>
      <sheetData sheetId="33035"/>
      <sheetData sheetId="33036"/>
      <sheetData sheetId="33037"/>
      <sheetData sheetId="33038"/>
      <sheetData sheetId="33039"/>
      <sheetData sheetId="33040"/>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sheetData sheetId="33047">
        <row r="9">
          <cell r="A9" t="str">
            <v>A</v>
          </cell>
        </row>
      </sheetData>
      <sheetData sheetId="33048"/>
      <sheetData sheetId="33049"/>
      <sheetData sheetId="33050"/>
      <sheetData sheetId="33051"/>
      <sheetData sheetId="33052"/>
      <sheetData sheetId="33053"/>
      <sheetData sheetId="33054"/>
      <sheetData sheetId="33055"/>
      <sheetData sheetId="33056"/>
      <sheetData sheetId="33057"/>
      <sheetData sheetId="33058"/>
      <sheetData sheetId="33059"/>
      <sheetData sheetId="33060"/>
      <sheetData sheetId="33061"/>
      <sheetData sheetId="33062"/>
      <sheetData sheetId="33063"/>
      <sheetData sheetId="33064"/>
      <sheetData sheetId="33065"/>
      <sheetData sheetId="33066"/>
      <sheetData sheetId="33067"/>
      <sheetData sheetId="33068"/>
      <sheetData sheetId="33069"/>
      <sheetData sheetId="33070"/>
      <sheetData sheetId="33071">
        <row r="9">
          <cell r="A9" t="str">
            <v>A</v>
          </cell>
        </row>
      </sheetData>
      <sheetData sheetId="33072">
        <row r="9">
          <cell r="A9" t="str">
            <v>A</v>
          </cell>
        </row>
      </sheetData>
      <sheetData sheetId="33073">
        <row r="9">
          <cell r="A9" t="str">
            <v>A</v>
          </cell>
        </row>
      </sheetData>
      <sheetData sheetId="33074">
        <row r="9">
          <cell r="A9" t="str">
            <v>A</v>
          </cell>
        </row>
      </sheetData>
      <sheetData sheetId="33075">
        <row r="9">
          <cell r="A9" t="str">
            <v>A</v>
          </cell>
        </row>
      </sheetData>
      <sheetData sheetId="33076">
        <row r="9">
          <cell r="A9" t="str">
            <v>A</v>
          </cell>
        </row>
      </sheetData>
      <sheetData sheetId="33077">
        <row r="9">
          <cell r="A9" t="str">
            <v>A</v>
          </cell>
        </row>
      </sheetData>
      <sheetData sheetId="33078">
        <row r="9">
          <cell r="A9" t="str">
            <v>A</v>
          </cell>
        </row>
      </sheetData>
      <sheetData sheetId="33079">
        <row r="9">
          <cell r="A9" t="str">
            <v>A</v>
          </cell>
        </row>
      </sheetData>
      <sheetData sheetId="33080">
        <row r="9">
          <cell r="A9" t="str">
            <v>A</v>
          </cell>
        </row>
      </sheetData>
      <sheetData sheetId="33081">
        <row r="9">
          <cell r="A9" t="str">
            <v>A</v>
          </cell>
        </row>
      </sheetData>
      <sheetData sheetId="33082">
        <row r="9">
          <cell r="A9" t="str">
            <v>A</v>
          </cell>
        </row>
      </sheetData>
      <sheetData sheetId="33083">
        <row r="9">
          <cell r="A9" t="str">
            <v>A</v>
          </cell>
        </row>
      </sheetData>
      <sheetData sheetId="33084">
        <row r="9">
          <cell r="A9" t="str">
            <v>A</v>
          </cell>
        </row>
      </sheetData>
      <sheetData sheetId="33085">
        <row r="9">
          <cell r="A9" t="str">
            <v>A</v>
          </cell>
        </row>
      </sheetData>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row r="9">
          <cell r="A9" t="str">
            <v>A</v>
          </cell>
        </row>
      </sheetData>
      <sheetData sheetId="33092">
        <row r="9">
          <cell r="A9" t="str">
            <v>A</v>
          </cell>
        </row>
      </sheetData>
      <sheetData sheetId="33093">
        <row r="9">
          <cell r="A9" t="str">
            <v>A</v>
          </cell>
        </row>
      </sheetData>
      <sheetData sheetId="33094">
        <row r="9">
          <cell r="A9" t="str">
            <v>A</v>
          </cell>
        </row>
      </sheetData>
      <sheetData sheetId="33095">
        <row r="9">
          <cell r="A9" t="str">
            <v>A</v>
          </cell>
        </row>
      </sheetData>
      <sheetData sheetId="33096">
        <row r="9">
          <cell r="A9" t="str">
            <v>A</v>
          </cell>
        </row>
      </sheetData>
      <sheetData sheetId="33097">
        <row r="9">
          <cell r="A9" t="str">
            <v>A</v>
          </cell>
        </row>
      </sheetData>
      <sheetData sheetId="33098">
        <row r="9">
          <cell r="A9" t="str">
            <v>A</v>
          </cell>
        </row>
      </sheetData>
      <sheetData sheetId="33099">
        <row r="9">
          <cell r="A9" t="str">
            <v>A</v>
          </cell>
        </row>
      </sheetData>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row r="9">
          <cell r="A9" t="str">
            <v>A</v>
          </cell>
        </row>
      </sheetData>
      <sheetData sheetId="33112">
        <row r="9">
          <cell r="A9" t="str">
            <v>A</v>
          </cell>
        </row>
      </sheetData>
      <sheetData sheetId="33113">
        <row r="9">
          <cell r="A9" t="str">
            <v>A</v>
          </cell>
        </row>
      </sheetData>
      <sheetData sheetId="33114">
        <row r="9">
          <cell r="A9" t="str">
            <v>A</v>
          </cell>
        </row>
      </sheetData>
      <sheetData sheetId="33115">
        <row r="9">
          <cell r="A9" t="str">
            <v>A</v>
          </cell>
        </row>
      </sheetData>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row r="9">
          <cell r="A9" t="str">
            <v>A</v>
          </cell>
        </row>
      </sheetData>
      <sheetData sheetId="33141">
        <row r="9">
          <cell r="A9" t="str">
            <v>A</v>
          </cell>
        </row>
      </sheetData>
      <sheetData sheetId="33142"/>
      <sheetData sheetId="33143">
        <row r="9">
          <cell r="A9" t="str">
            <v>A</v>
          </cell>
        </row>
      </sheetData>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sheetData sheetId="33161"/>
      <sheetData sheetId="33162"/>
      <sheetData sheetId="33163"/>
      <sheetData sheetId="33164"/>
      <sheetData sheetId="33165">
        <row r="9">
          <cell r="A9" t="str">
            <v>A</v>
          </cell>
        </row>
      </sheetData>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sheetData sheetId="33200"/>
      <sheetData sheetId="33201"/>
      <sheetData sheetId="33202">
        <row r="9">
          <cell r="A9" t="str">
            <v>A</v>
          </cell>
        </row>
      </sheetData>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sheetData sheetId="33230"/>
      <sheetData sheetId="33231"/>
      <sheetData sheetId="33232"/>
      <sheetData sheetId="33233"/>
      <sheetData sheetId="33234"/>
      <sheetData sheetId="33235"/>
      <sheetData sheetId="33236"/>
      <sheetData sheetId="33237"/>
      <sheetData sheetId="33238"/>
      <sheetData sheetId="33239"/>
      <sheetData sheetId="33240"/>
      <sheetData sheetId="33241"/>
      <sheetData sheetId="33242"/>
      <sheetData sheetId="33243"/>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sheetData sheetId="33264"/>
      <sheetData sheetId="33265"/>
      <sheetData sheetId="33266"/>
      <sheetData sheetId="33267"/>
      <sheetData sheetId="33268"/>
      <sheetData sheetId="33269"/>
      <sheetData sheetId="33270"/>
      <sheetData sheetId="33271"/>
      <sheetData sheetId="33272"/>
      <sheetData sheetId="33273"/>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row r="9">
          <cell r="A9" t="str">
            <v>A</v>
          </cell>
        </row>
      </sheetData>
      <sheetData sheetId="33330">
        <row r="9">
          <cell r="A9" t="str">
            <v>A</v>
          </cell>
        </row>
      </sheetData>
      <sheetData sheetId="33331">
        <row r="9">
          <cell r="A9" t="str">
            <v>A</v>
          </cell>
        </row>
      </sheetData>
      <sheetData sheetId="33332">
        <row r="9">
          <cell r="A9" t="str">
            <v>A</v>
          </cell>
        </row>
      </sheetData>
      <sheetData sheetId="33333">
        <row r="9">
          <cell r="A9" t="str">
            <v>A</v>
          </cell>
        </row>
      </sheetData>
      <sheetData sheetId="33334">
        <row r="9">
          <cell r="A9" t="str">
            <v>A</v>
          </cell>
        </row>
      </sheetData>
      <sheetData sheetId="33335">
        <row r="9">
          <cell r="A9" t="str">
            <v>A</v>
          </cell>
        </row>
      </sheetData>
      <sheetData sheetId="33336">
        <row r="9">
          <cell r="A9" t="str">
            <v>A</v>
          </cell>
        </row>
      </sheetData>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sheetData sheetId="33380"/>
      <sheetData sheetId="33381"/>
      <sheetData sheetId="33382" refreshError="1"/>
      <sheetData sheetId="33383" refreshError="1"/>
      <sheetData sheetId="33384" refreshError="1"/>
      <sheetData sheetId="33385" refreshError="1"/>
      <sheetData sheetId="33386" refreshError="1"/>
      <sheetData sheetId="33387" refreshError="1"/>
      <sheetData sheetId="33388" refreshError="1"/>
      <sheetData sheetId="33389" refreshError="1"/>
      <sheetData sheetId="33390" refreshError="1"/>
      <sheetData sheetId="33391" refreshError="1"/>
      <sheetData sheetId="33392" refreshError="1"/>
      <sheetData sheetId="33393" refreshError="1"/>
      <sheetData sheetId="33394" refreshError="1"/>
      <sheetData sheetId="33395" refreshError="1"/>
      <sheetData sheetId="33396" refreshError="1"/>
      <sheetData sheetId="33397" refreshError="1"/>
      <sheetData sheetId="33398" refreshError="1"/>
      <sheetData sheetId="33399"/>
      <sheetData sheetId="33400"/>
      <sheetData sheetId="33401"/>
      <sheetData sheetId="33402"/>
      <sheetData sheetId="33403"/>
      <sheetData sheetId="33404"/>
      <sheetData sheetId="33405"/>
      <sheetData sheetId="33406"/>
      <sheetData sheetId="33407"/>
      <sheetData sheetId="33408"/>
      <sheetData sheetId="33409" refreshError="1"/>
      <sheetData sheetId="33410" refreshError="1"/>
      <sheetData sheetId="33411"/>
      <sheetData sheetId="33412"/>
      <sheetData sheetId="33413"/>
      <sheetData sheetId="33414"/>
      <sheetData sheetId="33415"/>
      <sheetData sheetId="33416"/>
      <sheetData sheetId="33417" refreshError="1"/>
      <sheetData sheetId="33418" refreshError="1"/>
      <sheetData sheetId="33419">
        <row r="9">
          <cell r="A9" t="str">
            <v>A</v>
          </cell>
        </row>
      </sheetData>
      <sheetData sheetId="33420">
        <row r="9">
          <cell r="A9" t="str">
            <v>A</v>
          </cell>
        </row>
      </sheetData>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refreshError="1"/>
      <sheetData sheetId="33452" refreshError="1"/>
      <sheetData sheetId="33453" refreshError="1"/>
      <sheetData sheetId="33454" refreshError="1"/>
      <sheetData sheetId="33455"/>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refreshError="1"/>
      <sheetData sheetId="33466" refreshError="1"/>
      <sheetData sheetId="33467" refreshError="1"/>
      <sheetData sheetId="33468" refreshError="1"/>
      <sheetData sheetId="33469" refreshError="1"/>
      <sheetData sheetId="33470"/>
      <sheetData sheetId="33471"/>
      <sheetData sheetId="33472"/>
      <sheetData sheetId="33473"/>
      <sheetData sheetId="33474"/>
      <sheetData sheetId="33475"/>
      <sheetData sheetId="33476"/>
      <sheetData sheetId="33477"/>
      <sheetData sheetId="33478"/>
      <sheetData sheetId="33479"/>
      <sheetData sheetId="33480"/>
      <sheetData sheetId="33481"/>
      <sheetData sheetId="33482"/>
      <sheetData sheetId="33483"/>
      <sheetData sheetId="33484"/>
      <sheetData sheetId="33485"/>
      <sheetData sheetId="33486"/>
      <sheetData sheetId="33487"/>
      <sheetData sheetId="33488"/>
      <sheetData sheetId="33489"/>
      <sheetData sheetId="33490"/>
      <sheetData sheetId="33491"/>
      <sheetData sheetId="33492"/>
      <sheetData sheetId="33493"/>
      <sheetData sheetId="33494"/>
      <sheetData sheetId="33495"/>
      <sheetData sheetId="33496"/>
      <sheetData sheetId="33497"/>
      <sheetData sheetId="33498"/>
      <sheetData sheetId="33499"/>
      <sheetData sheetId="33500"/>
      <sheetData sheetId="33501"/>
      <sheetData sheetId="33502"/>
      <sheetData sheetId="33503"/>
      <sheetData sheetId="33504"/>
      <sheetData sheetId="33505"/>
      <sheetData sheetId="33506"/>
      <sheetData sheetId="33507"/>
      <sheetData sheetId="33508"/>
      <sheetData sheetId="33509"/>
      <sheetData sheetId="33510"/>
      <sheetData sheetId="33511"/>
      <sheetData sheetId="33512"/>
      <sheetData sheetId="33513"/>
      <sheetData sheetId="33514"/>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refreshError="1"/>
      <sheetData sheetId="33547" refreshError="1"/>
      <sheetData sheetId="33548" refreshError="1"/>
      <sheetData sheetId="33549" refreshError="1"/>
      <sheetData sheetId="33550" refreshError="1"/>
      <sheetData sheetId="33551" refreshError="1"/>
      <sheetData sheetId="33552" refreshError="1"/>
      <sheetData sheetId="33553" refreshError="1"/>
      <sheetData sheetId="33554">
        <row r="9">
          <cell r="A9" t="str">
            <v>A</v>
          </cell>
        </row>
      </sheetData>
      <sheetData sheetId="33555" refreshError="1"/>
      <sheetData sheetId="33556" refreshError="1"/>
      <sheetData sheetId="33557" refreshError="1"/>
      <sheetData sheetId="33558" refreshError="1"/>
      <sheetData sheetId="33559" refreshError="1"/>
      <sheetData sheetId="33560" refreshError="1"/>
      <sheetData sheetId="33561" refreshError="1"/>
      <sheetData sheetId="33562" refreshError="1"/>
      <sheetData sheetId="33563" refreshError="1"/>
      <sheetData sheetId="33564" refreshError="1"/>
      <sheetData sheetId="33565" refreshError="1"/>
      <sheetData sheetId="33566" refreshError="1"/>
      <sheetData sheetId="33567" refreshError="1"/>
      <sheetData sheetId="33568" refreshError="1"/>
      <sheetData sheetId="33569" refreshError="1"/>
      <sheetData sheetId="33570" refreshError="1"/>
      <sheetData sheetId="33571" refreshError="1"/>
      <sheetData sheetId="33572" refreshError="1"/>
      <sheetData sheetId="33573" refreshError="1"/>
      <sheetData sheetId="33574" refreshError="1"/>
      <sheetData sheetId="33575" refreshError="1"/>
      <sheetData sheetId="33576" refreshError="1"/>
      <sheetData sheetId="33577" refreshError="1"/>
      <sheetData sheetId="33578" refreshError="1"/>
      <sheetData sheetId="33579" refreshError="1"/>
      <sheetData sheetId="33580" refreshError="1"/>
      <sheetData sheetId="33581" refreshError="1"/>
      <sheetData sheetId="33582" refreshError="1"/>
      <sheetData sheetId="33583" refreshError="1"/>
      <sheetData sheetId="33584" refreshError="1"/>
      <sheetData sheetId="33585" refreshError="1"/>
      <sheetData sheetId="33586" refreshError="1"/>
      <sheetData sheetId="33587" refreshError="1"/>
      <sheetData sheetId="33588" refreshError="1"/>
      <sheetData sheetId="33589" refreshError="1"/>
      <sheetData sheetId="33590" refreshError="1"/>
      <sheetData sheetId="33591" refreshError="1"/>
      <sheetData sheetId="33592" refreshError="1"/>
      <sheetData sheetId="33593" refreshError="1"/>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sheetData sheetId="33603"/>
      <sheetData sheetId="33604"/>
      <sheetData sheetId="33605"/>
      <sheetData sheetId="33606"/>
      <sheetData sheetId="33607"/>
      <sheetData sheetId="33608"/>
      <sheetData sheetId="33609"/>
      <sheetData sheetId="33610"/>
      <sheetData sheetId="33611"/>
      <sheetData sheetId="33612"/>
      <sheetData sheetId="33613"/>
      <sheetData sheetId="33614"/>
      <sheetData sheetId="33615"/>
      <sheetData sheetId="33616"/>
      <sheetData sheetId="33617"/>
      <sheetData sheetId="33618"/>
      <sheetData sheetId="33619"/>
      <sheetData sheetId="33620"/>
      <sheetData sheetId="33621"/>
      <sheetData sheetId="33622"/>
      <sheetData sheetId="33623"/>
      <sheetData sheetId="33624"/>
      <sheetData sheetId="33625"/>
      <sheetData sheetId="33626"/>
      <sheetData sheetId="33627"/>
      <sheetData sheetId="33628"/>
      <sheetData sheetId="33629"/>
      <sheetData sheetId="33630"/>
      <sheetData sheetId="33631"/>
      <sheetData sheetId="33632"/>
      <sheetData sheetId="33633"/>
      <sheetData sheetId="33634"/>
      <sheetData sheetId="33635"/>
      <sheetData sheetId="33636"/>
      <sheetData sheetId="33637"/>
      <sheetData sheetId="33638"/>
      <sheetData sheetId="33639"/>
      <sheetData sheetId="33640"/>
      <sheetData sheetId="33641"/>
      <sheetData sheetId="33642"/>
      <sheetData sheetId="33643"/>
      <sheetData sheetId="33644"/>
      <sheetData sheetId="33645"/>
      <sheetData sheetId="33646"/>
      <sheetData sheetId="33647"/>
      <sheetData sheetId="33648"/>
      <sheetData sheetId="33649"/>
      <sheetData sheetId="33650"/>
      <sheetData sheetId="33651"/>
      <sheetData sheetId="33652"/>
      <sheetData sheetId="33653"/>
      <sheetData sheetId="33654"/>
      <sheetData sheetId="33655"/>
      <sheetData sheetId="33656"/>
      <sheetData sheetId="33657"/>
      <sheetData sheetId="33658"/>
      <sheetData sheetId="33659"/>
      <sheetData sheetId="33660"/>
      <sheetData sheetId="33661"/>
      <sheetData sheetId="33662"/>
      <sheetData sheetId="33663"/>
      <sheetData sheetId="33664"/>
      <sheetData sheetId="33665"/>
      <sheetData sheetId="33666"/>
      <sheetData sheetId="33667">
        <row r="9">
          <cell r="A9" t="str">
            <v>A</v>
          </cell>
        </row>
      </sheetData>
      <sheetData sheetId="33668"/>
      <sheetData sheetId="33669"/>
      <sheetData sheetId="33670"/>
      <sheetData sheetId="33671"/>
      <sheetData sheetId="33672"/>
      <sheetData sheetId="33673"/>
      <sheetData sheetId="33674"/>
      <sheetData sheetId="33675"/>
      <sheetData sheetId="33676"/>
      <sheetData sheetId="33677"/>
      <sheetData sheetId="33678"/>
      <sheetData sheetId="33679">
        <row r="9">
          <cell r="A9" t="str">
            <v>A</v>
          </cell>
        </row>
      </sheetData>
      <sheetData sheetId="33680">
        <row r="9">
          <cell r="A9" t="str">
            <v>A</v>
          </cell>
        </row>
      </sheetData>
      <sheetData sheetId="33681">
        <row r="9">
          <cell r="A9" t="str">
            <v>A</v>
          </cell>
        </row>
      </sheetData>
      <sheetData sheetId="33682">
        <row r="9">
          <cell r="A9" t="str">
            <v>A</v>
          </cell>
        </row>
      </sheetData>
      <sheetData sheetId="33683">
        <row r="9">
          <cell r="A9" t="str">
            <v>A</v>
          </cell>
        </row>
      </sheetData>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sheetData sheetId="33784"/>
      <sheetData sheetId="33785"/>
      <sheetData sheetId="33786"/>
      <sheetData sheetId="33787"/>
      <sheetData sheetId="33788"/>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ow r="9">
          <cell r="A9" t="str">
            <v>A</v>
          </cell>
        </row>
      </sheetData>
      <sheetData sheetId="33918">
        <row r="9">
          <cell r="A9" t="str">
            <v>A</v>
          </cell>
        </row>
      </sheetData>
      <sheetData sheetId="33919"/>
      <sheetData sheetId="33920" refreshError="1"/>
      <sheetData sheetId="33921" refreshError="1"/>
      <sheetData sheetId="33922">
        <row r="9">
          <cell r="A9" t="str">
            <v>A</v>
          </cell>
        </row>
      </sheetData>
      <sheetData sheetId="33923" refreshError="1"/>
      <sheetData sheetId="33924" refreshError="1"/>
      <sheetData sheetId="33925" refreshError="1"/>
      <sheetData sheetId="33926">
        <row r="9">
          <cell r="A9" t="str">
            <v>A</v>
          </cell>
        </row>
      </sheetData>
      <sheetData sheetId="33927" refreshError="1"/>
      <sheetData sheetId="33928" refreshError="1"/>
      <sheetData sheetId="33929">
        <row r="9">
          <cell r="A9" t="str">
            <v>A</v>
          </cell>
        </row>
      </sheetData>
      <sheetData sheetId="33930">
        <row r="9">
          <cell r="A9" t="str">
            <v>A</v>
          </cell>
        </row>
      </sheetData>
      <sheetData sheetId="33931">
        <row r="9">
          <cell r="A9" t="str">
            <v>A</v>
          </cell>
        </row>
      </sheetData>
      <sheetData sheetId="33932">
        <row r="9">
          <cell r="A9" t="str">
            <v>A</v>
          </cell>
        </row>
      </sheetData>
      <sheetData sheetId="33933">
        <row r="9">
          <cell r="A9" t="str">
            <v>A</v>
          </cell>
        </row>
      </sheetData>
      <sheetData sheetId="33934">
        <row r="9">
          <cell r="A9" t="str">
            <v>A</v>
          </cell>
        </row>
      </sheetData>
      <sheetData sheetId="33935">
        <row r="9">
          <cell r="A9" t="str">
            <v>A</v>
          </cell>
        </row>
      </sheetData>
      <sheetData sheetId="33936">
        <row r="9">
          <cell r="A9" t="str">
            <v>A</v>
          </cell>
        </row>
      </sheetData>
      <sheetData sheetId="33937">
        <row r="9">
          <cell r="A9" t="str">
            <v>A</v>
          </cell>
        </row>
      </sheetData>
      <sheetData sheetId="33938">
        <row r="9">
          <cell r="A9" t="str">
            <v>A</v>
          </cell>
        </row>
      </sheetData>
      <sheetData sheetId="33939">
        <row r="9">
          <cell r="A9" t="str">
            <v>A</v>
          </cell>
        </row>
      </sheetData>
      <sheetData sheetId="33940">
        <row r="9">
          <cell r="A9" t="str">
            <v>A</v>
          </cell>
        </row>
      </sheetData>
      <sheetData sheetId="33941">
        <row r="9">
          <cell r="A9" t="str">
            <v>A</v>
          </cell>
        </row>
      </sheetData>
      <sheetData sheetId="33942">
        <row r="9">
          <cell r="A9" t="str">
            <v>A</v>
          </cell>
        </row>
      </sheetData>
      <sheetData sheetId="33943">
        <row r="9">
          <cell r="A9" t="str">
            <v>A</v>
          </cell>
        </row>
      </sheetData>
      <sheetData sheetId="33944">
        <row r="9">
          <cell r="A9" t="str">
            <v>A</v>
          </cell>
        </row>
      </sheetData>
      <sheetData sheetId="33945">
        <row r="9">
          <cell r="A9" t="str">
            <v>A</v>
          </cell>
        </row>
      </sheetData>
      <sheetData sheetId="33946">
        <row r="9">
          <cell r="A9" t="str">
            <v>A</v>
          </cell>
        </row>
      </sheetData>
      <sheetData sheetId="33947">
        <row r="9">
          <cell r="A9" t="str">
            <v>A</v>
          </cell>
        </row>
      </sheetData>
      <sheetData sheetId="33948">
        <row r="9">
          <cell r="A9" t="str">
            <v>A</v>
          </cell>
        </row>
      </sheetData>
      <sheetData sheetId="33949">
        <row r="9">
          <cell r="A9" t="str">
            <v>A</v>
          </cell>
        </row>
      </sheetData>
      <sheetData sheetId="33950" refreshError="1"/>
      <sheetData sheetId="33951" refreshError="1"/>
      <sheetData sheetId="33952">
        <row r="9">
          <cell r="A9" t="str">
            <v>A</v>
          </cell>
        </row>
      </sheetData>
      <sheetData sheetId="33953">
        <row r="9">
          <cell r="A9" t="str">
            <v>A</v>
          </cell>
        </row>
      </sheetData>
      <sheetData sheetId="33954">
        <row r="9">
          <cell r="A9" t="str">
            <v>A</v>
          </cell>
        </row>
      </sheetData>
      <sheetData sheetId="33955">
        <row r="9">
          <cell r="A9" t="str">
            <v>A</v>
          </cell>
        </row>
      </sheetData>
      <sheetData sheetId="33956">
        <row r="9">
          <cell r="A9" t="str">
            <v>A</v>
          </cell>
        </row>
      </sheetData>
      <sheetData sheetId="33957">
        <row r="9">
          <cell r="A9" t="str">
            <v>A</v>
          </cell>
        </row>
      </sheetData>
      <sheetData sheetId="33958">
        <row r="9">
          <cell r="A9" t="str">
            <v>A</v>
          </cell>
        </row>
      </sheetData>
      <sheetData sheetId="33959">
        <row r="9">
          <cell r="A9" t="str">
            <v>A</v>
          </cell>
        </row>
      </sheetData>
      <sheetData sheetId="33960">
        <row r="9">
          <cell r="A9" t="str">
            <v>A</v>
          </cell>
        </row>
      </sheetData>
      <sheetData sheetId="33961">
        <row r="9">
          <cell r="A9" t="str">
            <v>A</v>
          </cell>
        </row>
      </sheetData>
      <sheetData sheetId="33962">
        <row r="9">
          <cell r="A9" t="str">
            <v>A</v>
          </cell>
        </row>
      </sheetData>
      <sheetData sheetId="33963">
        <row r="9">
          <cell r="A9" t="str">
            <v>A</v>
          </cell>
        </row>
      </sheetData>
      <sheetData sheetId="33964">
        <row r="9">
          <cell r="A9" t="str">
            <v>A</v>
          </cell>
        </row>
      </sheetData>
      <sheetData sheetId="33965">
        <row r="9">
          <cell r="A9" t="str">
            <v>A</v>
          </cell>
        </row>
      </sheetData>
      <sheetData sheetId="33966">
        <row r="9">
          <cell r="A9" t="str">
            <v>A</v>
          </cell>
        </row>
      </sheetData>
      <sheetData sheetId="33967">
        <row r="9">
          <cell r="A9" t="str">
            <v>A</v>
          </cell>
        </row>
      </sheetData>
      <sheetData sheetId="33968">
        <row r="9">
          <cell r="A9" t="str">
            <v>A</v>
          </cell>
        </row>
      </sheetData>
      <sheetData sheetId="33969">
        <row r="9">
          <cell r="A9" t="str">
            <v>A</v>
          </cell>
        </row>
      </sheetData>
      <sheetData sheetId="33970">
        <row r="9">
          <cell r="A9" t="str">
            <v>A</v>
          </cell>
        </row>
      </sheetData>
      <sheetData sheetId="33971">
        <row r="9">
          <cell r="A9" t="str">
            <v>A</v>
          </cell>
        </row>
      </sheetData>
      <sheetData sheetId="33972">
        <row r="9">
          <cell r="A9" t="str">
            <v>A</v>
          </cell>
        </row>
      </sheetData>
      <sheetData sheetId="33973">
        <row r="9">
          <cell r="A9" t="str">
            <v>A</v>
          </cell>
        </row>
      </sheetData>
      <sheetData sheetId="33974">
        <row r="9">
          <cell r="A9" t="str">
            <v>A</v>
          </cell>
        </row>
      </sheetData>
      <sheetData sheetId="33975">
        <row r="9">
          <cell r="A9" t="str">
            <v>A</v>
          </cell>
        </row>
      </sheetData>
      <sheetData sheetId="33976">
        <row r="9">
          <cell r="A9" t="str">
            <v>A</v>
          </cell>
        </row>
      </sheetData>
      <sheetData sheetId="33977">
        <row r="9">
          <cell r="A9" t="str">
            <v>A</v>
          </cell>
        </row>
      </sheetData>
      <sheetData sheetId="33978">
        <row r="9">
          <cell r="A9" t="str">
            <v>A</v>
          </cell>
        </row>
      </sheetData>
      <sheetData sheetId="33979">
        <row r="9">
          <cell r="A9" t="str">
            <v>A</v>
          </cell>
        </row>
      </sheetData>
      <sheetData sheetId="33980">
        <row r="9">
          <cell r="A9" t="str">
            <v>A</v>
          </cell>
        </row>
      </sheetData>
      <sheetData sheetId="33981">
        <row r="9">
          <cell r="A9" t="str">
            <v>A</v>
          </cell>
        </row>
      </sheetData>
      <sheetData sheetId="33982">
        <row r="9">
          <cell r="A9" t="str">
            <v>A</v>
          </cell>
        </row>
      </sheetData>
      <sheetData sheetId="33983">
        <row r="9">
          <cell r="A9" t="str">
            <v>A</v>
          </cell>
        </row>
      </sheetData>
      <sheetData sheetId="33984">
        <row r="9">
          <cell r="A9" t="str">
            <v>A</v>
          </cell>
        </row>
      </sheetData>
      <sheetData sheetId="33985">
        <row r="9">
          <cell r="A9" t="str">
            <v>A</v>
          </cell>
        </row>
      </sheetData>
      <sheetData sheetId="33986">
        <row r="9">
          <cell r="A9" t="str">
            <v>A</v>
          </cell>
        </row>
      </sheetData>
      <sheetData sheetId="33987">
        <row r="9">
          <cell r="A9" t="str">
            <v>A</v>
          </cell>
        </row>
      </sheetData>
      <sheetData sheetId="33988">
        <row r="9">
          <cell r="A9" t="str">
            <v>A</v>
          </cell>
        </row>
      </sheetData>
      <sheetData sheetId="33989">
        <row r="9">
          <cell r="A9" t="str">
            <v>A</v>
          </cell>
        </row>
      </sheetData>
      <sheetData sheetId="33990">
        <row r="9">
          <cell r="A9" t="str">
            <v>A</v>
          </cell>
        </row>
      </sheetData>
      <sheetData sheetId="33991">
        <row r="9">
          <cell r="A9" t="str">
            <v>A</v>
          </cell>
        </row>
      </sheetData>
      <sheetData sheetId="33992">
        <row r="9">
          <cell r="A9" t="str">
            <v>A</v>
          </cell>
        </row>
      </sheetData>
      <sheetData sheetId="33993">
        <row r="9">
          <cell r="A9" t="str">
            <v>A</v>
          </cell>
        </row>
      </sheetData>
      <sheetData sheetId="33994">
        <row r="9">
          <cell r="A9" t="str">
            <v>A</v>
          </cell>
        </row>
      </sheetData>
      <sheetData sheetId="33995">
        <row r="9">
          <cell r="A9" t="str">
            <v>A</v>
          </cell>
        </row>
      </sheetData>
      <sheetData sheetId="33996">
        <row r="9">
          <cell r="A9" t="str">
            <v>A</v>
          </cell>
        </row>
      </sheetData>
      <sheetData sheetId="33997">
        <row r="9">
          <cell r="A9" t="str">
            <v>A</v>
          </cell>
        </row>
      </sheetData>
      <sheetData sheetId="33998">
        <row r="9">
          <cell r="A9" t="str">
            <v>A</v>
          </cell>
        </row>
      </sheetData>
      <sheetData sheetId="33999">
        <row r="9">
          <cell r="A9" t="str">
            <v>A</v>
          </cell>
        </row>
      </sheetData>
      <sheetData sheetId="34000">
        <row r="9">
          <cell r="A9" t="str">
            <v>A</v>
          </cell>
        </row>
      </sheetData>
      <sheetData sheetId="34001">
        <row r="9">
          <cell r="A9" t="str">
            <v>A</v>
          </cell>
        </row>
      </sheetData>
      <sheetData sheetId="34002">
        <row r="9">
          <cell r="A9" t="str">
            <v>A</v>
          </cell>
        </row>
      </sheetData>
      <sheetData sheetId="34003">
        <row r="9">
          <cell r="A9" t="str">
            <v>A</v>
          </cell>
        </row>
      </sheetData>
      <sheetData sheetId="34004">
        <row r="9">
          <cell r="A9" t="str">
            <v>A</v>
          </cell>
        </row>
      </sheetData>
      <sheetData sheetId="34005">
        <row r="9">
          <cell r="A9" t="str">
            <v>A</v>
          </cell>
        </row>
      </sheetData>
      <sheetData sheetId="34006">
        <row r="9">
          <cell r="A9" t="str">
            <v>A</v>
          </cell>
        </row>
      </sheetData>
      <sheetData sheetId="34007">
        <row r="9">
          <cell r="A9" t="str">
            <v>A</v>
          </cell>
        </row>
      </sheetData>
      <sheetData sheetId="34008">
        <row r="9">
          <cell r="A9" t="str">
            <v>A</v>
          </cell>
        </row>
      </sheetData>
      <sheetData sheetId="34009">
        <row r="9">
          <cell r="A9" t="str">
            <v>A</v>
          </cell>
        </row>
      </sheetData>
      <sheetData sheetId="34010">
        <row r="9">
          <cell r="A9" t="str">
            <v>A</v>
          </cell>
        </row>
      </sheetData>
      <sheetData sheetId="34011">
        <row r="9">
          <cell r="A9" t="str">
            <v>A</v>
          </cell>
        </row>
      </sheetData>
      <sheetData sheetId="34012">
        <row r="9">
          <cell r="A9" t="str">
            <v>A</v>
          </cell>
        </row>
      </sheetData>
      <sheetData sheetId="34013">
        <row r="9">
          <cell r="A9" t="str">
            <v>A</v>
          </cell>
        </row>
      </sheetData>
      <sheetData sheetId="34014">
        <row r="9">
          <cell r="A9" t="str">
            <v>A</v>
          </cell>
        </row>
      </sheetData>
      <sheetData sheetId="34015">
        <row r="9">
          <cell r="A9" t="str">
            <v>A</v>
          </cell>
        </row>
      </sheetData>
      <sheetData sheetId="34016">
        <row r="9">
          <cell r="A9" t="str">
            <v>A</v>
          </cell>
        </row>
      </sheetData>
      <sheetData sheetId="34017">
        <row r="9">
          <cell r="A9" t="str">
            <v>A</v>
          </cell>
        </row>
      </sheetData>
      <sheetData sheetId="34018">
        <row r="9">
          <cell r="A9" t="str">
            <v>A</v>
          </cell>
        </row>
      </sheetData>
      <sheetData sheetId="34019">
        <row r="9">
          <cell r="A9" t="str">
            <v>A</v>
          </cell>
        </row>
      </sheetData>
      <sheetData sheetId="34020">
        <row r="9">
          <cell r="A9" t="str">
            <v>A</v>
          </cell>
        </row>
      </sheetData>
      <sheetData sheetId="34021">
        <row r="9">
          <cell r="A9" t="str">
            <v>A</v>
          </cell>
        </row>
      </sheetData>
      <sheetData sheetId="34022">
        <row r="9">
          <cell r="A9" t="str">
            <v>A</v>
          </cell>
        </row>
      </sheetData>
      <sheetData sheetId="34023">
        <row r="9">
          <cell r="A9" t="str">
            <v>A</v>
          </cell>
        </row>
      </sheetData>
      <sheetData sheetId="34024">
        <row r="9">
          <cell r="A9" t="str">
            <v>A</v>
          </cell>
        </row>
      </sheetData>
      <sheetData sheetId="34025">
        <row r="9">
          <cell r="A9" t="str">
            <v>A</v>
          </cell>
        </row>
      </sheetData>
      <sheetData sheetId="34026">
        <row r="9">
          <cell r="A9" t="str">
            <v>A</v>
          </cell>
        </row>
      </sheetData>
      <sheetData sheetId="34027">
        <row r="9">
          <cell r="A9" t="str">
            <v>A</v>
          </cell>
        </row>
      </sheetData>
      <sheetData sheetId="34028">
        <row r="9">
          <cell r="A9" t="str">
            <v>A</v>
          </cell>
        </row>
      </sheetData>
      <sheetData sheetId="34029">
        <row r="9">
          <cell r="A9" t="str">
            <v>A</v>
          </cell>
        </row>
      </sheetData>
      <sheetData sheetId="34030">
        <row r="9">
          <cell r="A9" t="str">
            <v>A</v>
          </cell>
        </row>
      </sheetData>
      <sheetData sheetId="34031">
        <row r="9">
          <cell r="A9" t="str">
            <v>A</v>
          </cell>
        </row>
      </sheetData>
      <sheetData sheetId="34032">
        <row r="9">
          <cell r="A9" t="str">
            <v>A</v>
          </cell>
        </row>
      </sheetData>
      <sheetData sheetId="34033">
        <row r="9">
          <cell r="A9" t="str">
            <v>A</v>
          </cell>
        </row>
      </sheetData>
      <sheetData sheetId="34034">
        <row r="9">
          <cell r="A9" t="str">
            <v>A</v>
          </cell>
        </row>
      </sheetData>
      <sheetData sheetId="34035">
        <row r="9">
          <cell r="A9" t="str">
            <v>A</v>
          </cell>
        </row>
      </sheetData>
      <sheetData sheetId="34036">
        <row r="9">
          <cell r="A9" t="str">
            <v>A</v>
          </cell>
        </row>
      </sheetData>
      <sheetData sheetId="34037">
        <row r="9">
          <cell r="A9" t="str">
            <v>A</v>
          </cell>
        </row>
      </sheetData>
      <sheetData sheetId="34038">
        <row r="9">
          <cell r="A9" t="str">
            <v>A</v>
          </cell>
        </row>
      </sheetData>
      <sheetData sheetId="34039">
        <row r="9">
          <cell r="A9" t="str">
            <v>A</v>
          </cell>
        </row>
      </sheetData>
      <sheetData sheetId="34040" refreshError="1"/>
      <sheetData sheetId="34041" refreshError="1"/>
      <sheetData sheetId="34042" refreshError="1"/>
      <sheetData sheetId="34043" refreshError="1"/>
      <sheetData sheetId="34044" refreshError="1"/>
      <sheetData sheetId="34045">
        <row r="9">
          <cell r="A9" t="str">
            <v>A</v>
          </cell>
        </row>
      </sheetData>
      <sheetData sheetId="34046">
        <row r="9">
          <cell r="A9" t="str">
            <v>A</v>
          </cell>
        </row>
      </sheetData>
      <sheetData sheetId="34047" refreshError="1"/>
      <sheetData sheetId="34048" refreshError="1"/>
      <sheetData sheetId="34049">
        <row r="9">
          <cell r="A9" t="str">
            <v>A</v>
          </cell>
        </row>
      </sheetData>
      <sheetData sheetId="34050">
        <row r="9">
          <cell r="A9" t="str">
            <v>A</v>
          </cell>
        </row>
      </sheetData>
      <sheetData sheetId="34051">
        <row r="9">
          <cell r="A9" t="str">
            <v>A</v>
          </cell>
        </row>
      </sheetData>
      <sheetData sheetId="34052">
        <row r="9">
          <cell r="A9" t="str">
            <v>A</v>
          </cell>
        </row>
      </sheetData>
      <sheetData sheetId="34053">
        <row r="9">
          <cell r="A9" t="str">
            <v>A</v>
          </cell>
        </row>
      </sheetData>
      <sheetData sheetId="34054">
        <row r="9">
          <cell r="A9" t="str">
            <v>A</v>
          </cell>
        </row>
      </sheetData>
      <sheetData sheetId="34055">
        <row r="9">
          <cell r="A9" t="str">
            <v>A</v>
          </cell>
        </row>
      </sheetData>
      <sheetData sheetId="34056">
        <row r="9">
          <cell r="A9" t="str">
            <v>A</v>
          </cell>
        </row>
      </sheetData>
      <sheetData sheetId="34057">
        <row r="9">
          <cell r="A9" t="str">
            <v>A</v>
          </cell>
        </row>
      </sheetData>
      <sheetData sheetId="34058">
        <row r="9">
          <cell r="A9" t="str">
            <v>A</v>
          </cell>
        </row>
      </sheetData>
      <sheetData sheetId="34059">
        <row r="9">
          <cell r="A9" t="str">
            <v>A</v>
          </cell>
        </row>
      </sheetData>
      <sheetData sheetId="34060">
        <row r="9">
          <cell r="A9" t="str">
            <v>A</v>
          </cell>
        </row>
      </sheetData>
      <sheetData sheetId="34061">
        <row r="9">
          <cell r="A9" t="str">
            <v>A</v>
          </cell>
        </row>
      </sheetData>
      <sheetData sheetId="34062">
        <row r="9">
          <cell r="A9" t="str">
            <v>A</v>
          </cell>
        </row>
      </sheetData>
      <sheetData sheetId="34063">
        <row r="9">
          <cell r="A9" t="str">
            <v>A</v>
          </cell>
        </row>
      </sheetData>
      <sheetData sheetId="34064">
        <row r="9">
          <cell r="A9" t="str">
            <v>A</v>
          </cell>
        </row>
      </sheetData>
      <sheetData sheetId="34065">
        <row r="9">
          <cell r="A9" t="str">
            <v>A</v>
          </cell>
        </row>
      </sheetData>
      <sheetData sheetId="34066">
        <row r="9">
          <cell r="A9" t="str">
            <v>A</v>
          </cell>
        </row>
      </sheetData>
      <sheetData sheetId="34067">
        <row r="9">
          <cell r="A9" t="str">
            <v>A</v>
          </cell>
        </row>
      </sheetData>
      <sheetData sheetId="34068">
        <row r="9">
          <cell r="A9" t="str">
            <v>A</v>
          </cell>
        </row>
      </sheetData>
      <sheetData sheetId="34069">
        <row r="9">
          <cell r="A9" t="str">
            <v>A</v>
          </cell>
        </row>
      </sheetData>
      <sheetData sheetId="34070">
        <row r="9">
          <cell r="A9" t="str">
            <v>A</v>
          </cell>
        </row>
      </sheetData>
      <sheetData sheetId="34071">
        <row r="9">
          <cell r="A9" t="str">
            <v>A</v>
          </cell>
        </row>
      </sheetData>
      <sheetData sheetId="34072">
        <row r="9">
          <cell r="A9" t="str">
            <v>A</v>
          </cell>
        </row>
      </sheetData>
      <sheetData sheetId="34073">
        <row r="9">
          <cell r="A9" t="str">
            <v>A</v>
          </cell>
        </row>
      </sheetData>
      <sheetData sheetId="34074">
        <row r="9">
          <cell r="A9" t="str">
            <v>A</v>
          </cell>
        </row>
      </sheetData>
      <sheetData sheetId="34075">
        <row r="9">
          <cell r="A9" t="str">
            <v>A</v>
          </cell>
        </row>
      </sheetData>
      <sheetData sheetId="34076">
        <row r="9">
          <cell r="A9" t="str">
            <v>A</v>
          </cell>
        </row>
      </sheetData>
      <sheetData sheetId="34077">
        <row r="9">
          <cell r="A9" t="str">
            <v>A</v>
          </cell>
        </row>
      </sheetData>
      <sheetData sheetId="34078">
        <row r="9">
          <cell r="A9" t="str">
            <v>A</v>
          </cell>
        </row>
      </sheetData>
      <sheetData sheetId="34079">
        <row r="9">
          <cell r="A9" t="str">
            <v>A</v>
          </cell>
        </row>
      </sheetData>
      <sheetData sheetId="34080">
        <row r="9">
          <cell r="A9" t="str">
            <v>A</v>
          </cell>
        </row>
      </sheetData>
      <sheetData sheetId="34081">
        <row r="9">
          <cell r="A9" t="str">
            <v>A</v>
          </cell>
        </row>
      </sheetData>
      <sheetData sheetId="34082">
        <row r="9">
          <cell r="A9" t="str">
            <v>A</v>
          </cell>
        </row>
      </sheetData>
      <sheetData sheetId="34083">
        <row r="9">
          <cell r="A9" t="str">
            <v>A</v>
          </cell>
        </row>
      </sheetData>
      <sheetData sheetId="34084">
        <row r="9">
          <cell r="A9" t="str">
            <v>A</v>
          </cell>
        </row>
      </sheetData>
      <sheetData sheetId="34085">
        <row r="9">
          <cell r="A9" t="str">
            <v>A</v>
          </cell>
        </row>
      </sheetData>
      <sheetData sheetId="34086">
        <row r="9">
          <cell r="A9" t="str">
            <v>A</v>
          </cell>
        </row>
      </sheetData>
      <sheetData sheetId="34087">
        <row r="9">
          <cell r="A9" t="str">
            <v>A</v>
          </cell>
        </row>
      </sheetData>
      <sheetData sheetId="34088">
        <row r="9">
          <cell r="A9" t="str">
            <v>A</v>
          </cell>
        </row>
      </sheetData>
      <sheetData sheetId="34089">
        <row r="9">
          <cell r="A9" t="str">
            <v>A</v>
          </cell>
        </row>
      </sheetData>
      <sheetData sheetId="34090" refreshError="1"/>
      <sheetData sheetId="34091" refreshError="1"/>
      <sheetData sheetId="34092" refreshError="1"/>
      <sheetData sheetId="34093" refreshError="1"/>
      <sheetData sheetId="34094" refreshError="1"/>
      <sheetData sheetId="34095" refreshError="1"/>
      <sheetData sheetId="34096">
        <row r="9">
          <cell r="A9" t="str">
            <v>A</v>
          </cell>
        </row>
      </sheetData>
      <sheetData sheetId="34097">
        <row r="9">
          <cell r="A9" t="str">
            <v>A</v>
          </cell>
        </row>
      </sheetData>
      <sheetData sheetId="34098">
        <row r="9">
          <cell r="A9" t="str">
            <v>A</v>
          </cell>
        </row>
      </sheetData>
      <sheetData sheetId="34099">
        <row r="9">
          <cell r="A9" t="str">
            <v>A</v>
          </cell>
        </row>
      </sheetData>
      <sheetData sheetId="34100">
        <row r="9">
          <cell r="A9" t="str">
            <v>A</v>
          </cell>
        </row>
      </sheetData>
      <sheetData sheetId="34101">
        <row r="9">
          <cell r="A9" t="str">
            <v>A</v>
          </cell>
        </row>
      </sheetData>
      <sheetData sheetId="34102">
        <row r="9">
          <cell r="A9" t="str">
            <v>A</v>
          </cell>
        </row>
      </sheetData>
      <sheetData sheetId="34103">
        <row r="9">
          <cell r="A9" t="str">
            <v>A</v>
          </cell>
        </row>
      </sheetData>
      <sheetData sheetId="34104">
        <row r="9">
          <cell r="A9" t="str">
            <v>A</v>
          </cell>
        </row>
      </sheetData>
      <sheetData sheetId="34105">
        <row r="9">
          <cell r="A9" t="str">
            <v>A</v>
          </cell>
        </row>
      </sheetData>
      <sheetData sheetId="34106">
        <row r="9">
          <cell r="A9" t="str">
            <v>A</v>
          </cell>
        </row>
      </sheetData>
      <sheetData sheetId="34107">
        <row r="9">
          <cell r="A9" t="str">
            <v>A</v>
          </cell>
        </row>
      </sheetData>
      <sheetData sheetId="34108">
        <row r="9">
          <cell r="A9" t="str">
            <v>A</v>
          </cell>
        </row>
      </sheetData>
      <sheetData sheetId="34109">
        <row r="9">
          <cell r="A9" t="str">
            <v>A</v>
          </cell>
        </row>
      </sheetData>
      <sheetData sheetId="34110">
        <row r="9">
          <cell r="A9" t="str">
            <v>A</v>
          </cell>
        </row>
      </sheetData>
      <sheetData sheetId="34111">
        <row r="9">
          <cell r="A9" t="str">
            <v>A</v>
          </cell>
        </row>
      </sheetData>
      <sheetData sheetId="34112">
        <row r="9">
          <cell r="A9" t="str">
            <v>A</v>
          </cell>
        </row>
      </sheetData>
      <sheetData sheetId="34113">
        <row r="9">
          <cell r="A9" t="str">
            <v>A</v>
          </cell>
        </row>
      </sheetData>
      <sheetData sheetId="34114">
        <row r="9">
          <cell r="A9" t="str">
            <v>A</v>
          </cell>
        </row>
      </sheetData>
      <sheetData sheetId="34115">
        <row r="9">
          <cell r="A9" t="str">
            <v>A</v>
          </cell>
        </row>
      </sheetData>
      <sheetData sheetId="34116">
        <row r="9">
          <cell r="A9" t="str">
            <v>A</v>
          </cell>
        </row>
      </sheetData>
      <sheetData sheetId="34117">
        <row r="9">
          <cell r="A9" t="str">
            <v>A</v>
          </cell>
        </row>
      </sheetData>
      <sheetData sheetId="34118">
        <row r="9">
          <cell r="A9" t="str">
            <v>A</v>
          </cell>
        </row>
      </sheetData>
      <sheetData sheetId="34119">
        <row r="9">
          <cell r="A9" t="str">
            <v>A</v>
          </cell>
        </row>
      </sheetData>
      <sheetData sheetId="34120">
        <row r="9">
          <cell r="A9" t="str">
            <v>A</v>
          </cell>
        </row>
      </sheetData>
      <sheetData sheetId="34121">
        <row r="9">
          <cell r="A9" t="str">
            <v>A</v>
          </cell>
        </row>
      </sheetData>
      <sheetData sheetId="34122">
        <row r="9">
          <cell r="A9" t="str">
            <v>A</v>
          </cell>
        </row>
      </sheetData>
      <sheetData sheetId="34123">
        <row r="9">
          <cell r="A9" t="str">
            <v>A</v>
          </cell>
        </row>
      </sheetData>
      <sheetData sheetId="34124">
        <row r="9">
          <cell r="A9" t="str">
            <v>A</v>
          </cell>
        </row>
      </sheetData>
      <sheetData sheetId="34125">
        <row r="9">
          <cell r="A9" t="str">
            <v>A</v>
          </cell>
        </row>
      </sheetData>
      <sheetData sheetId="34126">
        <row r="9">
          <cell r="A9" t="str">
            <v>A</v>
          </cell>
        </row>
      </sheetData>
      <sheetData sheetId="34127">
        <row r="9">
          <cell r="A9" t="str">
            <v>A</v>
          </cell>
        </row>
      </sheetData>
      <sheetData sheetId="34128">
        <row r="9">
          <cell r="A9" t="str">
            <v>A</v>
          </cell>
        </row>
      </sheetData>
      <sheetData sheetId="34129">
        <row r="9">
          <cell r="A9" t="str">
            <v>A</v>
          </cell>
        </row>
      </sheetData>
      <sheetData sheetId="34130">
        <row r="9">
          <cell r="A9" t="str">
            <v>A</v>
          </cell>
        </row>
      </sheetData>
      <sheetData sheetId="34131">
        <row r="9">
          <cell r="A9" t="str">
            <v>A</v>
          </cell>
        </row>
      </sheetData>
      <sheetData sheetId="34132">
        <row r="9">
          <cell r="A9" t="str">
            <v>A</v>
          </cell>
        </row>
      </sheetData>
      <sheetData sheetId="34133">
        <row r="9">
          <cell r="A9" t="str">
            <v>A</v>
          </cell>
        </row>
      </sheetData>
      <sheetData sheetId="34134">
        <row r="9">
          <cell r="A9" t="str">
            <v>A</v>
          </cell>
        </row>
      </sheetData>
      <sheetData sheetId="34135">
        <row r="9">
          <cell r="A9" t="str">
            <v>A</v>
          </cell>
        </row>
      </sheetData>
      <sheetData sheetId="34136">
        <row r="9">
          <cell r="A9" t="str">
            <v>A</v>
          </cell>
        </row>
      </sheetData>
      <sheetData sheetId="34137">
        <row r="9">
          <cell r="A9" t="str">
            <v>A</v>
          </cell>
        </row>
      </sheetData>
      <sheetData sheetId="34138">
        <row r="9">
          <cell r="A9" t="str">
            <v>A</v>
          </cell>
        </row>
      </sheetData>
      <sheetData sheetId="34139">
        <row r="9">
          <cell r="A9" t="str">
            <v>A</v>
          </cell>
        </row>
      </sheetData>
      <sheetData sheetId="34140">
        <row r="9">
          <cell r="A9" t="str">
            <v>A</v>
          </cell>
        </row>
      </sheetData>
      <sheetData sheetId="34141">
        <row r="9">
          <cell r="A9" t="str">
            <v>A</v>
          </cell>
        </row>
      </sheetData>
      <sheetData sheetId="34142">
        <row r="9">
          <cell r="A9" t="str">
            <v>A</v>
          </cell>
        </row>
      </sheetData>
      <sheetData sheetId="34143">
        <row r="9">
          <cell r="A9" t="str">
            <v>A</v>
          </cell>
        </row>
      </sheetData>
      <sheetData sheetId="34144">
        <row r="9">
          <cell r="A9" t="str">
            <v>A</v>
          </cell>
        </row>
      </sheetData>
      <sheetData sheetId="34145" refreshError="1"/>
      <sheetData sheetId="34146">
        <row r="9">
          <cell r="A9" t="str">
            <v>A</v>
          </cell>
        </row>
      </sheetData>
      <sheetData sheetId="34147">
        <row r="9">
          <cell r="A9" t="str">
            <v>A</v>
          </cell>
        </row>
      </sheetData>
      <sheetData sheetId="34148">
        <row r="9">
          <cell r="A9" t="str">
            <v>A</v>
          </cell>
        </row>
      </sheetData>
      <sheetData sheetId="34149">
        <row r="9">
          <cell r="A9" t="str">
            <v>A</v>
          </cell>
        </row>
      </sheetData>
      <sheetData sheetId="34150">
        <row r="9">
          <cell r="A9" t="str">
            <v>A</v>
          </cell>
        </row>
      </sheetData>
      <sheetData sheetId="34151">
        <row r="9">
          <cell r="A9" t="str">
            <v>A</v>
          </cell>
        </row>
      </sheetData>
      <sheetData sheetId="34152">
        <row r="9">
          <cell r="A9" t="str">
            <v>A</v>
          </cell>
        </row>
      </sheetData>
      <sheetData sheetId="34153">
        <row r="9">
          <cell r="A9" t="str">
            <v>A</v>
          </cell>
        </row>
      </sheetData>
      <sheetData sheetId="34154">
        <row r="9">
          <cell r="A9" t="str">
            <v>A</v>
          </cell>
        </row>
      </sheetData>
      <sheetData sheetId="34155"/>
      <sheetData sheetId="34156" refreshError="1"/>
      <sheetData sheetId="34157" refreshError="1"/>
      <sheetData sheetId="34158">
        <row r="9">
          <cell r="A9" t="str">
            <v>A</v>
          </cell>
        </row>
      </sheetData>
      <sheetData sheetId="34159">
        <row r="9">
          <cell r="A9" t="str">
            <v>A</v>
          </cell>
        </row>
      </sheetData>
      <sheetData sheetId="34160"/>
      <sheetData sheetId="34161" refreshError="1"/>
      <sheetData sheetId="34162"/>
      <sheetData sheetId="34163"/>
      <sheetData sheetId="34164"/>
      <sheetData sheetId="34165"/>
      <sheetData sheetId="34166">
        <row r="9">
          <cell r="A9" t="str">
            <v>A</v>
          </cell>
        </row>
      </sheetData>
      <sheetData sheetId="34167">
        <row r="9">
          <cell r="A9" t="str">
            <v>A</v>
          </cell>
        </row>
      </sheetData>
      <sheetData sheetId="34168"/>
      <sheetData sheetId="34169"/>
      <sheetData sheetId="34170"/>
      <sheetData sheetId="34171">
        <row r="9">
          <cell r="A9" t="str">
            <v>A</v>
          </cell>
        </row>
      </sheetData>
      <sheetData sheetId="34172">
        <row r="9">
          <cell r="A9" t="str">
            <v>A</v>
          </cell>
        </row>
      </sheetData>
      <sheetData sheetId="34173">
        <row r="9">
          <cell r="A9" t="str">
            <v>A</v>
          </cell>
        </row>
      </sheetData>
      <sheetData sheetId="34174">
        <row r="9">
          <cell r="A9" t="str">
            <v>A</v>
          </cell>
        </row>
      </sheetData>
      <sheetData sheetId="34175">
        <row r="9">
          <cell r="A9" t="str">
            <v>A</v>
          </cell>
        </row>
      </sheetData>
      <sheetData sheetId="34176">
        <row r="9">
          <cell r="A9" t="str">
            <v>A</v>
          </cell>
        </row>
      </sheetData>
      <sheetData sheetId="34177">
        <row r="9">
          <cell r="A9" t="str">
            <v>A</v>
          </cell>
        </row>
      </sheetData>
      <sheetData sheetId="34178">
        <row r="9">
          <cell r="A9" t="str">
            <v>A</v>
          </cell>
        </row>
      </sheetData>
      <sheetData sheetId="34179">
        <row r="9">
          <cell r="A9" t="str">
            <v>A</v>
          </cell>
        </row>
      </sheetData>
      <sheetData sheetId="34180">
        <row r="9">
          <cell r="A9" t="str">
            <v>A</v>
          </cell>
        </row>
      </sheetData>
      <sheetData sheetId="34181"/>
      <sheetData sheetId="34182">
        <row r="9">
          <cell r="A9" t="str">
            <v>A</v>
          </cell>
        </row>
      </sheetData>
      <sheetData sheetId="34183" refreshError="1"/>
      <sheetData sheetId="34184" refreshError="1"/>
      <sheetData sheetId="34185" refreshError="1"/>
      <sheetData sheetId="34186" refreshError="1"/>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efreshError="1"/>
      <sheetData sheetId="34211" refreshError="1"/>
      <sheetData sheetId="34212" refreshError="1"/>
      <sheetData sheetId="34213" refreshError="1"/>
      <sheetData sheetId="34214" refreshError="1"/>
      <sheetData sheetId="34215" refreshError="1"/>
      <sheetData sheetId="34216" refreshError="1"/>
      <sheetData sheetId="34217" refreshError="1"/>
      <sheetData sheetId="34218" refreshError="1"/>
      <sheetData sheetId="34219" refreshError="1"/>
      <sheetData sheetId="34220" refreshError="1"/>
      <sheetData sheetId="34221" refreshError="1"/>
      <sheetData sheetId="34222" refreshError="1"/>
      <sheetData sheetId="34223" refreshError="1"/>
      <sheetData sheetId="34224" refreshError="1"/>
      <sheetData sheetId="34225" refreshError="1"/>
      <sheetData sheetId="34226" refreshError="1"/>
      <sheetData sheetId="34227" refreshError="1"/>
      <sheetData sheetId="34228" refreshError="1"/>
      <sheetData sheetId="34229" refreshError="1"/>
      <sheetData sheetId="34230" refreshError="1"/>
      <sheetData sheetId="34231" refreshError="1"/>
      <sheetData sheetId="34232" refreshError="1"/>
      <sheetData sheetId="34233" refreshError="1"/>
      <sheetData sheetId="34234" refreshError="1"/>
      <sheetData sheetId="34235" refreshError="1"/>
      <sheetData sheetId="34236" refreshError="1"/>
      <sheetData sheetId="34237" refreshError="1"/>
      <sheetData sheetId="34238" refreshError="1"/>
      <sheetData sheetId="34239" refreshError="1"/>
      <sheetData sheetId="34240" refreshError="1"/>
      <sheetData sheetId="34241" refreshError="1"/>
      <sheetData sheetId="34242" refreshError="1"/>
      <sheetData sheetId="34243" refreshError="1"/>
      <sheetData sheetId="34244" refreshError="1"/>
      <sheetData sheetId="34245" refreshError="1"/>
      <sheetData sheetId="34246" refreshError="1"/>
      <sheetData sheetId="34247" refreshError="1"/>
      <sheetData sheetId="34248" refreshError="1"/>
      <sheetData sheetId="34249" refreshError="1"/>
      <sheetData sheetId="34250" refreshError="1"/>
      <sheetData sheetId="34251" refreshError="1"/>
      <sheetData sheetId="34252" refreshError="1"/>
      <sheetData sheetId="34253" refreshError="1"/>
      <sheetData sheetId="34254" refreshError="1"/>
      <sheetData sheetId="34255" refreshError="1"/>
      <sheetData sheetId="34256" refreshError="1"/>
      <sheetData sheetId="34257">
        <row r="9">
          <cell r="A9" t="str">
            <v>A</v>
          </cell>
        </row>
      </sheetData>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efreshError="1"/>
      <sheetData sheetId="34278" refreshError="1"/>
      <sheetData sheetId="34279" refreshError="1"/>
      <sheetData sheetId="34280" refreshError="1"/>
      <sheetData sheetId="34281" refreshError="1"/>
      <sheetData sheetId="34282" refreshError="1"/>
      <sheetData sheetId="34283" refreshError="1"/>
      <sheetData sheetId="34284" refreshError="1"/>
      <sheetData sheetId="34285" refreshError="1"/>
      <sheetData sheetId="34286">
        <row r="9">
          <cell r="A9" t="str">
            <v>A</v>
          </cell>
        </row>
      </sheetData>
      <sheetData sheetId="34287">
        <row r="9">
          <cell r="A9" t="str">
            <v>A</v>
          </cell>
        </row>
      </sheetData>
      <sheetData sheetId="34288">
        <row r="9">
          <cell r="A9" t="str">
            <v>A</v>
          </cell>
        </row>
      </sheetData>
      <sheetData sheetId="34289">
        <row r="9">
          <cell r="A9" t="str">
            <v>A</v>
          </cell>
        </row>
      </sheetData>
      <sheetData sheetId="34290">
        <row r="9">
          <cell r="A9" t="str">
            <v>A</v>
          </cell>
        </row>
      </sheetData>
      <sheetData sheetId="34291">
        <row r="9">
          <cell r="A9" t="str">
            <v>A</v>
          </cell>
        </row>
      </sheetData>
      <sheetData sheetId="34292">
        <row r="9">
          <cell r="A9" t="str">
            <v>A</v>
          </cell>
        </row>
      </sheetData>
      <sheetData sheetId="34293">
        <row r="9">
          <cell r="A9" t="str">
            <v>A</v>
          </cell>
        </row>
      </sheetData>
      <sheetData sheetId="34294">
        <row r="9">
          <cell r="A9" t="str">
            <v>A</v>
          </cell>
        </row>
      </sheetData>
      <sheetData sheetId="34295">
        <row r="9">
          <cell r="A9" t="str">
            <v>A</v>
          </cell>
        </row>
      </sheetData>
      <sheetData sheetId="34296">
        <row r="9">
          <cell r="A9" t="str">
            <v>A</v>
          </cell>
        </row>
      </sheetData>
      <sheetData sheetId="34297">
        <row r="9">
          <cell r="A9" t="str">
            <v>A</v>
          </cell>
        </row>
      </sheetData>
      <sheetData sheetId="34298">
        <row r="9">
          <cell r="A9" t="str">
            <v>A</v>
          </cell>
        </row>
      </sheetData>
      <sheetData sheetId="34299">
        <row r="9">
          <cell r="A9" t="str">
            <v>A</v>
          </cell>
        </row>
      </sheetData>
      <sheetData sheetId="34300">
        <row r="9">
          <cell r="A9" t="str">
            <v>A</v>
          </cell>
        </row>
      </sheetData>
      <sheetData sheetId="34301">
        <row r="9">
          <cell r="A9" t="str">
            <v>A</v>
          </cell>
        </row>
      </sheetData>
      <sheetData sheetId="34302">
        <row r="9">
          <cell r="A9" t="str">
            <v>A</v>
          </cell>
        </row>
      </sheetData>
      <sheetData sheetId="34303">
        <row r="9">
          <cell r="A9" t="str">
            <v>A</v>
          </cell>
        </row>
      </sheetData>
      <sheetData sheetId="34304">
        <row r="9">
          <cell r="A9" t="str">
            <v>A</v>
          </cell>
        </row>
      </sheetData>
      <sheetData sheetId="34305">
        <row r="9">
          <cell r="A9" t="str">
            <v>A</v>
          </cell>
        </row>
      </sheetData>
      <sheetData sheetId="34306" refreshError="1"/>
      <sheetData sheetId="34307" refreshError="1"/>
      <sheetData sheetId="34308">
        <row r="9">
          <cell r="A9" t="str">
            <v>A</v>
          </cell>
        </row>
      </sheetData>
      <sheetData sheetId="34309">
        <row r="9">
          <cell r="A9" t="str">
            <v>A</v>
          </cell>
        </row>
      </sheetData>
      <sheetData sheetId="34310"/>
      <sheetData sheetId="34311">
        <row r="9">
          <cell r="A9" t="str">
            <v>A</v>
          </cell>
        </row>
      </sheetData>
      <sheetData sheetId="34312">
        <row r="9">
          <cell r="A9" t="str">
            <v>A</v>
          </cell>
        </row>
      </sheetData>
      <sheetData sheetId="34313">
        <row r="9">
          <cell r="A9" t="str">
            <v>A</v>
          </cell>
        </row>
      </sheetData>
      <sheetData sheetId="34314">
        <row r="9">
          <cell r="A9" t="str">
            <v>A</v>
          </cell>
        </row>
      </sheetData>
      <sheetData sheetId="34315">
        <row r="9">
          <cell r="A9" t="str">
            <v>A</v>
          </cell>
        </row>
      </sheetData>
      <sheetData sheetId="34316">
        <row r="9">
          <cell r="A9" t="str">
            <v>A</v>
          </cell>
        </row>
      </sheetData>
      <sheetData sheetId="34317">
        <row r="9">
          <cell r="A9" t="str">
            <v>A</v>
          </cell>
        </row>
      </sheetData>
      <sheetData sheetId="34318">
        <row r="9">
          <cell r="A9" t="str">
            <v>A</v>
          </cell>
        </row>
      </sheetData>
      <sheetData sheetId="34319">
        <row r="9">
          <cell r="A9" t="str">
            <v>A</v>
          </cell>
        </row>
      </sheetData>
      <sheetData sheetId="34320">
        <row r="9">
          <cell r="A9" t="str">
            <v>A</v>
          </cell>
        </row>
      </sheetData>
      <sheetData sheetId="34321">
        <row r="9">
          <cell r="A9" t="str">
            <v>A</v>
          </cell>
        </row>
      </sheetData>
      <sheetData sheetId="34322">
        <row r="9">
          <cell r="A9" t="str">
            <v>A</v>
          </cell>
        </row>
      </sheetData>
      <sheetData sheetId="34323">
        <row r="9">
          <cell r="A9" t="str">
            <v>A</v>
          </cell>
        </row>
      </sheetData>
      <sheetData sheetId="34324">
        <row r="9">
          <cell r="A9" t="str">
            <v>A</v>
          </cell>
        </row>
      </sheetData>
      <sheetData sheetId="34325">
        <row r="9">
          <cell r="A9" t="str">
            <v>A</v>
          </cell>
        </row>
      </sheetData>
      <sheetData sheetId="34326">
        <row r="9">
          <cell r="A9" t="str">
            <v>A</v>
          </cell>
        </row>
      </sheetData>
      <sheetData sheetId="34327">
        <row r="9">
          <cell r="A9" t="str">
            <v>A</v>
          </cell>
        </row>
      </sheetData>
      <sheetData sheetId="34328" refreshError="1"/>
      <sheetData sheetId="34329" refreshError="1"/>
      <sheetData sheetId="34330" refreshError="1"/>
      <sheetData sheetId="34331" refreshError="1"/>
      <sheetData sheetId="34332" refreshError="1"/>
      <sheetData sheetId="34333" refreshError="1"/>
      <sheetData sheetId="34334" refreshError="1"/>
      <sheetData sheetId="34335" refreshError="1"/>
      <sheetData sheetId="34336" refreshError="1"/>
      <sheetData sheetId="34337" refreshError="1"/>
      <sheetData sheetId="34338" refreshError="1"/>
      <sheetData sheetId="34339" refreshError="1"/>
      <sheetData sheetId="34340" refreshError="1"/>
      <sheetData sheetId="34341" refreshError="1"/>
      <sheetData sheetId="34342" refreshError="1"/>
      <sheetData sheetId="34343" refreshError="1"/>
      <sheetData sheetId="34344" refreshError="1"/>
      <sheetData sheetId="34345" refreshError="1"/>
      <sheetData sheetId="34346" refreshError="1"/>
      <sheetData sheetId="34347" refreshError="1"/>
      <sheetData sheetId="34348" refreshError="1"/>
      <sheetData sheetId="34349" refreshError="1"/>
      <sheetData sheetId="34350" refreshError="1"/>
      <sheetData sheetId="34351" refreshError="1"/>
      <sheetData sheetId="34352" refreshError="1"/>
      <sheetData sheetId="34353">
        <row r="9">
          <cell r="A9" t="str">
            <v>A</v>
          </cell>
        </row>
      </sheetData>
      <sheetData sheetId="34354">
        <row r="9">
          <cell r="A9" t="str">
            <v>A</v>
          </cell>
        </row>
      </sheetData>
      <sheetData sheetId="34355">
        <row r="9">
          <cell r="A9" t="str">
            <v>A</v>
          </cell>
        </row>
      </sheetData>
      <sheetData sheetId="34356">
        <row r="9">
          <cell r="A9" t="str">
            <v>A</v>
          </cell>
        </row>
      </sheetData>
      <sheetData sheetId="34357">
        <row r="9">
          <cell r="A9" t="str">
            <v>A</v>
          </cell>
        </row>
      </sheetData>
      <sheetData sheetId="34358" refreshError="1"/>
      <sheetData sheetId="34359">
        <row r="9">
          <cell r="A9" t="str">
            <v>A</v>
          </cell>
        </row>
      </sheetData>
      <sheetData sheetId="34360">
        <row r="9">
          <cell r="A9" t="str">
            <v>A</v>
          </cell>
        </row>
      </sheetData>
      <sheetData sheetId="34361">
        <row r="9">
          <cell r="A9" t="str">
            <v>A</v>
          </cell>
        </row>
      </sheetData>
      <sheetData sheetId="34362">
        <row r="9">
          <cell r="A9" t="str">
            <v>A</v>
          </cell>
        </row>
      </sheetData>
      <sheetData sheetId="34363" refreshError="1"/>
      <sheetData sheetId="34364" refreshError="1"/>
      <sheetData sheetId="34365" refreshError="1"/>
      <sheetData sheetId="34366" refreshError="1"/>
      <sheetData sheetId="34367" refreshError="1"/>
      <sheetData sheetId="34368" refreshError="1"/>
      <sheetData sheetId="34369" refreshError="1"/>
      <sheetData sheetId="34370" refreshError="1"/>
      <sheetData sheetId="34371" refreshError="1"/>
      <sheetData sheetId="34372" refreshError="1"/>
      <sheetData sheetId="34373" refreshError="1"/>
      <sheetData sheetId="34374" refreshError="1"/>
      <sheetData sheetId="34375" refreshError="1"/>
      <sheetData sheetId="34376" refreshError="1"/>
      <sheetData sheetId="34377" refreshError="1"/>
      <sheetData sheetId="34378" refreshError="1"/>
      <sheetData sheetId="34379" refreshError="1"/>
      <sheetData sheetId="34380" refreshError="1"/>
      <sheetData sheetId="34381" refreshError="1"/>
      <sheetData sheetId="34382" refreshError="1"/>
      <sheetData sheetId="34383" refreshError="1"/>
      <sheetData sheetId="34384" refreshError="1"/>
      <sheetData sheetId="34385" refreshError="1"/>
      <sheetData sheetId="34386" refreshError="1"/>
      <sheetData sheetId="34387" refreshError="1"/>
      <sheetData sheetId="34388" refreshError="1"/>
      <sheetData sheetId="34389" refreshError="1"/>
      <sheetData sheetId="34390" refreshError="1"/>
      <sheetData sheetId="34391"/>
      <sheetData sheetId="34392" refreshError="1"/>
      <sheetData sheetId="34393" refreshError="1"/>
      <sheetData sheetId="34394" refreshError="1"/>
      <sheetData sheetId="34395" refreshError="1"/>
      <sheetData sheetId="34396" refreshError="1"/>
      <sheetData sheetId="34397" refreshError="1"/>
      <sheetData sheetId="34398" refreshError="1"/>
      <sheetData sheetId="34399" refreshError="1"/>
      <sheetData sheetId="34400" refreshError="1"/>
      <sheetData sheetId="34401" refreshError="1"/>
      <sheetData sheetId="34402" refreshError="1"/>
      <sheetData sheetId="34403" refreshError="1"/>
      <sheetData sheetId="34404">
        <row r="9">
          <cell r="A9" t="str">
            <v>A</v>
          </cell>
        </row>
      </sheetData>
      <sheetData sheetId="34405">
        <row r="9">
          <cell r="A9" t="str">
            <v>A</v>
          </cell>
        </row>
      </sheetData>
      <sheetData sheetId="34406">
        <row r="9">
          <cell r="A9" t="str">
            <v>A</v>
          </cell>
        </row>
      </sheetData>
      <sheetData sheetId="34407">
        <row r="9">
          <cell r="A9" t="str">
            <v>A</v>
          </cell>
        </row>
      </sheetData>
      <sheetData sheetId="34408">
        <row r="9">
          <cell r="A9" t="str">
            <v>A</v>
          </cell>
        </row>
      </sheetData>
      <sheetData sheetId="34409">
        <row r="9">
          <cell r="A9" t="str">
            <v>A</v>
          </cell>
        </row>
      </sheetData>
      <sheetData sheetId="34410">
        <row r="9">
          <cell r="A9" t="str">
            <v>A</v>
          </cell>
        </row>
      </sheetData>
      <sheetData sheetId="34411">
        <row r="9">
          <cell r="A9" t="str">
            <v>A</v>
          </cell>
        </row>
      </sheetData>
      <sheetData sheetId="34412">
        <row r="9">
          <cell r="A9" t="str">
            <v>A</v>
          </cell>
        </row>
      </sheetData>
      <sheetData sheetId="34413">
        <row r="9">
          <cell r="A9" t="str">
            <v>A</v>
          </cell>
        </row>
      </sheetData>
      <sheetData sheetId="34414">
        <row r="9">
          <cell r="A9" t="str">
            <v>A</v>
          </cell>
        </row>
      </sheetData>
      <sheetData sheetId="34415">
        <row r="9">
          <cell r="A9" t="str">
            <v>A</v>
          </cell>
        </row>
      </sheetData>
      <sheetData sheetId="34416" refreshError="1"/>
      <sheetData sheetId="34417" refreshError="1"/>
      <sheetData sheetId="34418">
        <row r="9">
          <cell r="A9" t="str">
            <v>A</v>
          </cell>
        </row>
      </sheetData>
      <sheetData sheetId="34419">
        <row r="9">
          <cell r="A9" t="str">
            <v>A</v>
          </cell>
        </row>
      </sheetData>
      <sheetData sheetId="34420">
        <row r="9">
          <cell r="A9" t="str">
            <v>A</v>
          </cell>
        </row>
      </sheetData>
      <sheetData sheetId="34421">
        <row r="9">
          <cell r="A9" t="str">
            <v>A</v>
          </cell>
        </row>
      </sheetData>
      <sheetData sheetId="34422">
        <row r="9">
          <cell r="A9" t="str">
            <v>A</v>
          </cell>
        </row>
      </sheetData>
      <sheetData sheetId="34423">
        <row r="9">
          <cell r="A9" t="str">
            <v>A</v>
          </cell>
        </row>
      </sheetData>
      <sheetData sheetId="34424">
        <row r="9">
          <cell r="A9" t="str">
            <v>A</v>
          </cell>
        </row>
      </sheetData>
      <sheetData sheetId="34425">
        <row r="9">
          <cell r="A9" t="str">
            <v>A</v>
          </cell>
        </row>
      </sheetData>
      <sheetData sheetId="34426">
        <row r="9">
          <cell r="A9" t="str">
            <v>A</v>
          </cell>
        </row>
      </sheetData>
      <sheetData sheetId="34427">
        <row r="9">
          <cell r="A9" t="str">
            <v>A</v>
          </cell>
        </row>
      </sheetData>
      <sheetData sheetId="34428">
        <row r="9">
          <cell r="A9" t="str">
            <v>A</v>
          </cell>
        </row>
      </sheetData>
      <sheetData sheetId="34429">
        <row r="9">
          <cell r="A9" t="str">
            <v>A</v>
          </cell>
        </row>
      </sheetData>
      <sheetData sheetId="34430">
        <row r="9">
          <cell r="A9" t="str">
            <v>A</v>
          </cell>
        </row>
      </sheetData>
      <sheetData sheetId="34431">
        <row r="9">
          <cell r="A9" t="str">
            <v>A</v>
          </cell>
        </row>
      </sheetData>
      <sheetData sheetId="34432">
        <row r="9">
          <cell r="A9" t="str">
            <v>A</v>
          </cell>
        </row>
      </sheetData>
      <sheetData sheetId="34433">
        <row r="9">
          <cell r="A9" t="str">
            <v>A</v>
          </cell>
        </row>
      </sheetData>
      <sheetData sheetId="34434">
        <row r="9">
          <cell r="A9" t="str">
            <v>A</v>
          </cell>
        </row>
      </sheetData>
      <sheetData sheetId="34435">
        <row r="9">
          <cell r="A9" t="str">
            <v>A</v>
          </cell>
        </row>
      </sheetData>
      <sheetData sheetId="34436">
        <row r="9">
          <cell r="A9" t="str">
            <v>A</v>
          </cell>
        </row>
      </sheetData>
      <sheetData sheetId="34437">
        <row r="9">
          <cell r="A9" t="str">
            <v>A</v>
          </cell>
        </row>
      </sheetData>
      <sheetData sheetId="34438">
        <row r="9">
          <cell r="A9" t="str">
            <v>A</v>
          </cell>
        </row>
      </sheetData>
      <sheetData sheetId="34439">
        <row r="9">
          <cell r="A9" t="str">
            <v>A</v>
          </cell>
        </row>
      </sheetData>
      <sheetData sheetId="34440">
        <row r="9">
          <cell r="A9" t="str">
            <v>A</v>
          </cell>
        </row>
      </sheetData>
      <sheetData sheetId="34441">
        <row r="9">
          <cell r="A9" t="str">
            <v>A</v>
          </cell>
        </row>
      </sheetData>
      <sheetData sheetId="34442">
        <row r="9">
          <cell r="A9" t="str">
            <v>A</v>
          </cell>
        </row>
      </sheetData>
      <sheetData sheetId="34443">
        <row r="9">
          <cell r="A9" t="str">
            <v>A</v>
          </cell>
        </row>
      </sheetData>
      <sheetData sheetId="34444">
        <row r="9">
          <cell r="A9" t="str">
            <v>A</v>
          </cell>
        </row>
      </sheetData>
      <sheetData sheetId="34445">
        <row r="9">
          <cell r="A9" t="str">
            <v>A</v>
          </cell>
        </row>
      </sheetData>
      <sheetData sheetId="34446">
        <row r="9">
          <cell r="A9" t="str">
            <v>A</v>
          </cell>
        </row>
      </sheetData>
      <sheetData sheetId="34447">
        <row r="9">
          <cell r="A9" t="str">
            <v>A</v>
          </cell>
        </row>
      </sheetData>
      <sheetData sheetId="34448" refreshError="1"/>
      <sheetData sheetId="34449">
        <row r="9">
          <cell r="A9" t="str">
            <v>A</v>
          </cell>
        </row>
      </sheetData>
      <sheetData sheetId="34450">
        <row r="9">
          <cell r="A9" t="str">
            <v>A</v>
          </cell>
        </row>
      </sheetData>
      <sheetData sheetId="34451">
        <row r="9">
          <cell r="A9" t="str">
            <v>A</v>
          </cell>
        </row>
      </sheetData>
      <sheetData sheetId="34452">
        <row r="9">
          <cell r="A9" t="str">
            <v>A</v>
          </cell>
        </row>
      </sheetData>
      <sheetData sheetId="34453">
        <row r="9">
          <cell r="A9" t="str">
            <v>A</v>
          </cell>
        </row>
      </sheetData>
      <sheetData sheetId="34454">
        <row r="9">
          <cell r="A9" t="str">
            <v>A</v>
          </cell>
        </row>
      </sheetData>
      <sheetData sheetId="34455">
        <row r="9">
          <cell r="A9" t="str">
            <v>A</v>
          </cell>
        </row>
      </sheetData>
      <sheetData sheetId="34456">
        <row r="9">
          <cell r="A9" t="str">
            <v>A</v>
          </cell>
        </row>
      </sheetData>
      <sheetData sheetId="34457">
        <row r="9">
          <cell r="A9" t="str">
            <v>A</v>
          </cell>
        </row>
      </sheetData>
      <sheetData sheetId="34458">
        <row r="9">
          <cell r="A9" t="str">
            <v>A</v>
          </cell>
        </row>
      </sheetData>
      <sheetData sheetId="34459">
        <row r="9">
          <cell r="A9" t="str">
            <v>A</v>
          </cell>
        </row>
      </sheetData>
      <sheetData sheetId="34460">
        <row r="9">
          <cell r="A9" t="str">
            <v>A</v>
          </cell>
        </row>
      </sheetData>
      <sheetData sheetId="34461">
        <row r="9">
          <cell r="A9" t="str">
            <v>A</v>
          </cell>
        </row>
      </sheetData>
      <sheetData sheetId="34462">
        <row r="9">
          <cell r="A9" t="str">
            <v>A</v>
          </cell>
        </row>
      </sheetData>
      <sheetData sheetId="34463">
        <row r="9">
          <cell r="A9" t="str">
            <v>A</v>
          </cell>
        </row>
      </sheetData>
      <sheetData sheetId="34464">
        <row r="9">
          <cell r="A9" t="str">
            <v>A</v>
          </cell>
        </row>
      </sheetData>
      <sheetData sheetId="34465">
        <row r="9">
          <cell r="A9" t="str">
            <v>A</v>
          </cell>
        </row>
      </sheetData>
      <sheetData sheetId="34466">
        <row r="9">
          <cell r="A9" t="str">
            <v>A</v>
          </cell>
        </row>
      </sheetData>
      <sheetData sheetId="34467">
        <row r="9">
          <cell r="A9" t="str">
            <v>A</v>
          </cell>
        </row>
      </sheetData>
      <sheetData sheetId="34468">
        <row r="9">
          <cell r="A9" t="str">
            <v>A</v>
          </cell>
        </row>
      </sheetData>
      <sheetData sheetId="34469">
        <row r="9">
          <cell r="A9" t="str">
            <v>A</v>
          </cell>
        </row>
      </sheetData>
      <sheetData sheetId="34470">
        <row r="9">
          <cell r="A9" t="str">
            <v>A</v>
          </cell>
        </row>
      </sheetData>
      <sheetData sheetId="34471">
        <row r="9">
          <cell r="A9" t="str">
            <v>A</v>
          </cell>
        </row>
      </sheetData>
      <sheetData sheetId="34472">
        <row r="9">
          <cell r="A9" t="str">
            <v>A</v>
          </cell>
        </row>
      </sheetData>
      <sheetData sheetId="34473">
        <row r="9">
          <cell r="A9" t="str">
            <v>A</v>
          </cell>
        </row>
      </sheetData>
      <sheetData sheetId="34474">
        <row r="9">
          <cell r="A9" t="str">
            <v>A</v>
          </cell>
        </row>
      </sheetData>
      <sheetData sheetId="34475">
        <row r="9">
          <cell r="A9" t="str">
            <v>A</v>
          </cell>
        </row>
      </sheetData>
      <sheetData sheetId="34476">
        <row r="9">
          <cell r="A9" t="str">
            <v>A</v>
          </cell>
        </row>
      </sheetData>
      <sheetData sheetId="34477">
        <row r="9">
          <cell r="A9" t="str">
            <v>A</v>
          </cell>
        </row>
      </sheetData>
      <sheetData sheetId="34478">
        <row r="9">
          <cell r="A9" t="str">
            <v>A</v>
          </cell>
        </row>
      </sheetData>
      <sheetData sheetId="34479">
        <row r="9">
          <cell r="A9" t="str">
            <v>A</v>
          </cell>
        </row>
      </sheetData>
      <sheetData sheetId="34480">
        <row r="9">
          <cell r="A9" t="str">
            <v>A</v>
          </cell>
        </row>
      </sheetData>
      <sheetData sheetId="34481">
        <row r="9">
          <cell r="A9" t="str">
            <v>A</v>
          </cell>
        </row>
      </sheetData>
      <sheetData sheetId="34482">
        <row r="9">
          <cell r="A9" t="str">
            <v>A</v>
          </cell>
        </row>
      </sheetData>
      <sheetData sheetId="34483">
        <row r="9">
          <cell r="A9" t="str">
            <v>A</v>
          </cell>
        </row>
      </sheetData>
      <sheetData sheetId="34484">
        <row r="9">
          <cell r="A9" t="str">
            <v>A</v>
          </cell>
        </row>
      </sheetData>
      <sheetData sheetId="34485">
        <row r="9">
          <cell r="A9" t="str">
            <v>A</v>
          </cell>
        </row>
      </sheetData>
      <sheetData sheetId="34486">
        <row r="9">
          <cell r="A9" t="str">
            <v>A</v>
          </cell>
        </row>
      </sheetData>
      <sheetData sheetId="34487">
        <row r="9">
          <cell r="A9" t="str">
            <v>A</v>
          </cell>
        </row>
      </sheetData>
      <sheetData sheetId="34488">
        <row r="9">
          <cell r="A9" t="str">
            <v>A</v>
          </cell>
        </row>
      </sheetData>
      <sheetData sheetId="34489">
        <row r="9">
          <cell r="A9" t="str">
            <v>A</v>
          </cell>
        </row>
      </sheetData>
      <sheetData sheetId="34490">
        <row r="9">
          <cell r="A9" t="str">
            <v>A</v>
          </cell>
        </row>
      </sheetData>
      <sheetData sheetId="34491">
        <row r="9">
          <cell r="A9" t="str">
            <v>A</v>
          </cell>
        </row>
      </sheetData>
      <sheetData sheetId="34492">
        <row r="9">
          <cell r="A9" t="str">
            <v>A</v>
          </cell>
        </row>
      </sheetData>
      <sheetData sheetId="34493">
        <row r="9">
          <cell r="A9" t="str">
            <v>A</v>
          </cell>
        </row>
      </sheetData>
      <sheetData sheetId="34494">
        <row r="9">
          <cell r="A9" t="str">
            <v>A</v>
          </cell>
        </row>
      </sheetData>
      <sheetData sheetId="34495">
        <row r="9">
          <cell r="A9" t="str">
            <v>A</v>
          </cell>
        </row>
      </sheetData>
      <sheetData sheetId="34496">
        <row r="9">
          <cell r="A9" t="str">
            <v>A</v>
          </cell>
        </row>
      </sheetData>
      <sheetData sheetId="34497">
        <row r="9">
          <cell r="A9" t="str">
            <v>A</v>
          </cell>
        </row>
      </sheetData>
      <sheetData sheetId="34498">
        <row r="9">
          <cell r="A9" t="str">
            <v>A</v>
          </cell>
        </row>
      </sheetData>
      <sheetData sheetId="34499">
        <row r="9">
          <cell r="A9" t="str">
            <v>A</v>
          </cell>
        </row>
      </sheetData>
      <sheetData sheetId="34500">
        <row r="9">
          <cell r="A9" t="str">
            <v>A</v>
          </cell>
        </row>
      </sheetData>
      <sheetData sheetId="34501">
        <row r="9">
          <cell r="A9" t="str">
            <v>A</v>
          </cell>
        </row>
      </sheetData>
      <sheetData sheetId="34502">
        <row r="9">
          <cell r="A9" t="str">
            <v>A</v>
          </cell>
        </row>
      </sheetData>
      <sheetData sheetId="34503">
        <row r="9">
          <cell r="A9" t="str">
            <v>A</v>
          </cell>
        </row>
      </sheetData>
      <sheetData sheetId="34504">
        <row r="9">
          <cell r="A9" t="str">
            <v>A</v>
          </cell>
        </row>
      </sheetData>
      <sheetData sheetId="34505">
        <row r="9">
          <cell r="A9" t="str">
            <v>A</v>
          </cell>
        </row>
      </sheetData>
      <sheetData sheetId="34506">
        <row r="9">
          <cell r="A9" t="str">
            <v>A</v>
          </cell>
        </row>
      </sheetData>
      <sheetData sheetId="34507">
        <row r="9">
          <cell r="A9" t="str">
            <v>A</v>
          </cell>
        </row>
      </sheetData>
      <sheetData sheetId="34508">
        <row r="9">
          <cell r="A9" t="str">
            <v>A</v>
          </cell>
        </row>
      </sheetData>
      <sheetData sheetId="34509">
        <row r="9">
          <cell r="A9" t="str">
            <v>A</v>
          </cell>
        </row>
      </sheetData>
      <sheetData sheetId="34510">
        <row r="9">
          <cell r="A9" t="str">
            <v>A</v>
          </cell>
        </row>
      </sheetData>
      <sheetData sheetId="34511">
        <row r="9">
          <cell r="A9" t="str">
            <v>A</v>
          </cell>
        </row>
      </sheetData>
      <sheetData sheetId="34512">
        <row r="9">
          <cell r="A9" t="str">
            <v>A</v>
          </cell>
        </row>
      </sheetData>
      <sheetData sheetId="34513">
        <row r="9">
          <cell r="A9" t="str">
            <v>A</v>
          </cell>
        </row>
      </sheetData>
      <sheetData sheetId="34514">
        <row r="9">
          <cell r="A9" t="str">
            <v>A</v>
          </cell>
        </row>
      </sheetData>
      <sheetData sheetId="34515">
        <row r="9">
          <cell r="A9" t="str">
            <v>A</v>
          </cell>
        </row>
      </sheetData>
      <sheetData sheetId="34516">
        <row r="9">
          <cell r="A9" t="str">
            <v>A</v>
          </cell>
        </row>
      </sheetData>
      <sheetData sheetId="34517">
        <row r="9">
          <cell r="A9" t="str">
            <v>A</v>
          </cell>
        </row>
      </sheetData>
      <sheetData sheetId="34518">
        <row r="9">
          <cell r="A9" t="str">
            <v>A</v>
          </cell>
        </row>
      </sheetData>
      <sheetData sheetId="34519">
        <row r="9">
          <cell r="A9" t="str">
            <v>A</v>
          </cell>
        </row>
      </sheetData>
      <sheetData sheetId="34520">
        <row r="9">
          <cell r="A9" t="str">
            <v>A</v>
          </cell>
        </row>
      </sheetData>
      <sheetData sheetId="34521">
        <row r="9">
          <cell r="A9" t="str">
            <v>A</v>
          </cell>
        </row>
      </sheetData>
      <sheetData sheetId="34522">
        <row r="9">
          <cell r="A9" t="str">
            <v>A</v>
          </cell>
        </row>
      </sheetData>
      <sheetData sheetId="34523">
        <row r="9">
          <cell r="A9" t="str">
            <v>A</v>
          </cell>
        </row>
      </sheetData>
      <sheetData sheetId="34524">
        <row r="9">
          <cell r="A9" t="str">
            <v>A</v>
          </cell>
        </row>
      </sheetData>
      <sheetData sheetId="34525">
        <row r="9">
          <cell r="A9" t="str">
            <v>A</v>
          </cell>
        </row>
      </sheetData>
      <sheetData sheetId="34526">
        <row r="9">
          <cell r="A9" t="str">
            <v>A</v>
          </cell>
        </row>
      </sheetData>
      <sheetData sheetId="34527">
        <row r="9">
          <cell r="A9" t="str">
            <v>A</v>
          </cell>
        </row>
      </sheetData>
      <sheetData sheetId="34528" refreshError="1"/>
      <sheetData sheetId="34529">
        <row r="9">
          <cell r="A9" t="str">
            <v>A</v>
          </cell>
        </row>
      </sheetData>
      <sheetData sheetId="34530">
        <row r="9">
          <cell r="A9" t="str">
            <v>A</v>
          </cell>
        </row>
      </sheetData>
      <sheetData sheetId="34531">
        <row r="9">
          <cell r="A9" t="str">
            <v>A</v>
          </cell>
        </row>
      </sheetData>
      <sheetData sheetId="34532">
        <row r="9">
          <cell r="A9" t="str">
            <v>A</v>
          </cell>
        </row>
      </sheetData>
      <sheetData sheetId="34533">
        <row r="9">
          <cell r="A9" t="str">
            <v>A</v>
          </cell>
        </row>
      </sheetData>
      <sheetData sheetId="34534">
        <row r="9">
          <cell r="A9" t="str">
            <v>A</v>
          </cell>
        </row>
      </sheetData>
      <sheetData sheetId="34535">
        <row r="9">
          <cell r="A9" t="str">
            <v>A</v>
          </cell>
        </row>
      </sheetData>
      <sheetData sheetId="34536"/>
      <sheetData sheetId="34537" refreshError="1"/>
      <sheetData sheetId="34538" refreshError="1"/>
      <sheetData sheetId="34539" refreshError="1"/>
      <sheetData sheetId="34540" refreshError="1"/>
      <sheetData sheetId="34541" refreshError="1"/>
      <sheetData sheetId="34542">
        <row r="9">
          <cell r="A9" t="str">
            <v>A</v>
          </cell>
        </row>
      </sheetData>
      <sheetData sheetId="34543">
        <row r="9">
          <cell r="A9" t="str">
            <v>A</v>
          </cell>
        </row>
      </sheetData>
      <sheetData sheetId="34544">
        <row r="9">
          <cell r="A9" t="str">
            <v>A</v>
          </cell>
        </row>
      </sheetData>
      <sheetData sheetId="34545">
        <row r="9">
          <cell r="A9" t="str">
            <v>A</v>
          </cell>
        </row>
      </sheetData>
      <sheetData sheetId="34546">
        <row r="9">
          <cell r="A9" t="str">
            <v>A</v>
          </cell>
        </row>
      </sheetData>
      <sheetData sheetId="34547">
        <row r="9">
          <cell r="A9" t="str">
            <v>A</v>
          </cell>
        </row>
      </sheetData>
      <sheetData sheetId="34548">
        <row r="9">
          <cell r="A9" t="str">
            <v>A</v>
          </cell>
        </row>
      </sheetData>
      <sheetData sheetId="34549">
        <row r="9">
          <cell r="A9" t="str">
            <v>A</v>
          </cell>
        </row>
      </sheetData>
      <sheetData sheetId="34550">
        <row r="9">
          <cell r="A9" t="str">
            <v>A</v>
          </cell>
        </row>
      </sheetData>
      <sheetData sheetId="34551">
        <row r="9">
          <cell r="A9" t="str">
            <v>A</v>
          </cell>
        </row>
      </sheetData>
      <sheetData sheetId="34552">
        <row r="9">
          <cell r="A9" t="str">
            <v>A</v>
          </cell>
        </row>
      </sheetData>
      <sheetData sheetId="34553">
        <row r="9">
          <cell r="A9" t="str">
            <v>A</v>
          </cell>
        </row>
      </sheetData>
      <sheetData sheetId="34554">
        <row r="9">
          <cell r="A9" t="str">
            <v>A</v>
          </cell>
        </row>
      </sheetData>
      <sheetData sheetId="34555"/>
      <sheetData sheetId="34556">
        <row r="9">
          <cell r="A9" t="str">
            <v>A</v>
          </cell>
        </row>
      </sheetData>
      <sheetData sheetId="34557">
        <row r="9">
          <cell r="A9" t="str">
            <v>A</v>
          </cell>
        </row>
      </sheetData>
      <sheetData sheetId="34558">
        <row r="9">
          <cell r="A9" t="str">
            <v>A</v>
          </cell>
        </row>
      </sheetData>
      <sheetData sheetId="34559">
        <row r="9">
          <cell r="A9" t="str">
            <v>A</v>
          </cell>
        </row>
      </sheetData>
      <sheetData sheetId="34560">
        <row r="9">
          <cell r="A9" t="str">
            <v>A</v>
          </cell>
        </row>
      </sheetData>
      <sheetData sheetId="34561">
        <row r="9">
          <cell r="A9" t="str">
            <v>A</v>
          </cell>
        </row>
      </sheetData>
      <sheetData sheetId="34562">
        <row r="9">
          <cell r="A9" t="str">
            <v>A</v>
          </cell>
        </row>
      </sheetData>
      <sheetData sheetId="34563"/>
      <sheetData sheetId="34564"/>
      <sheetData sheetId="34565"/>
      <sheetData sheetId="34566"/>
      <sheetData sheetId="34567"/>
      <sheetData sheetId="34568"/>
      <sheetData sheetId="34569"/>
      <sheetData sheetId="34570"/>
      <sheetData sheetId="34571"/>
      <sheetData sheetId="34572"/>
      <sheetData sheetId="34573"/>
      <sheetData sheetId="34574"/>
      <sheetData sheetId="34575"/>
      <sheetData sheetId="34576"/>
      <sheetData sheetId="34577"/>
      <sheetData sheetId="34578"/>
      <sheetData sheetId="34579"/>
      <sheetData sheetId="34580"/>
      <sheetData sheetId="34581"/>
      <sheetData sheetId="34582"/>
      <sheetData sheetId="34583"/>
      <sheetData sheetId="34584"/>
      <sheetData sheetId="34585"/>
      <sheetData sheetId="34586"/>
      <sheetData sheetId="34587"/>
      <sheetData sheetId="34588"/>
      <sheetData sheetId="34589"/>
      <sheetData sheetId="34590"/>
      <sheetData sheetId="34591"/>
      <sheetData sheetId="34592"/>
      <sheetData sheetId="34593"/>
      <sheetData sheetId="34594"/>
      <sheetData sheetId="34595"/>
      <sheetData sheetId="34596"/>
      <sheetData sheetId="34597"/>
      <sheetData sheetId="34598"/>
      <sheetData sheetId="34599"/>
      <sheetData sheetId="34600"/>
      <sheetData sheetId="34601"/>
      <sheetData sheetId="34602"/>
      <sheetData sheetId="34603"/>
      <sheetData sheetId="34604"/>
      <sheetData sheetId="34605"/>
      <sheetData sheetId="34606"/>
      <sheetData sheetId="34607"/>
      <sheetData sheetId="34608"/>
      <sheetData sheetId="34609"/>
      <sheetData sheetId="34610"/>
      <sheetData sheetId="34611"/>
      <sheetData sheetId="34612"/>
      <sheetData sheetId="34613"/>
      <sheetData sheetId="34614"/>
      <sheetData sheetId="34615"/>
      <sheetData sheetId="34616"/>
      <sheetData sheetId="34617"/>
      <sheetData sheetId="34618"/>
      <sheetData sheetId="34619"/>
      <sheetData sheetId="34620"/>
      <sheetData sheetId="34621"/>
      <sheetData sheetId="34622"/>
      <sheetData sheetId="34623"/>
      <sheetData sheetId="34624"/>
      <sheetData sheetId="34625"/>
      <sheetData sheetId="34626"/>
      <sheetData sheetId="34627"/>
      <sheetData sheetId="34628"/>
      <sheetData sheetId="34629"/>
      <sheetData sheetId="34630"/>
      <sheetData sheetId="34631"/>
      <sheetData sheetId="34632"/>
      <sheetData sheetId="34633"/>
      <sheetData sheetId="34634"/>
      <sheetData sheetId="34635"/>
      <sheetData sheetId="34636"/>
      <sheetData sheetId="34637"/>
      <sheetData sheetId="34638"/>
      <sheetData sheetId="34639"/>
      <sheetData sheetId="34640">
        <row r="9">
          <cell r="A9" t="str">
            <v>A</v>
          </cell>
        </row>
      </sheetData>
      <sheetData sheetId="34641" refreshError="1"/>
      <sheetData sheetId="34642"/>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refreshError="1"/>
      <sheetData sheetId="34707" refreshError="1"/>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refreshError="1"/>
      <sheetData sheetId="34749" refreshError="1"/>
      <sheetData sheetId="34750" refreshError="1"/>
      <sheetData sheetId="34751" refreshError="1"/>
      <sheetData sheetId="34752" refreshError="1"/>
      <sheetData sheetId="34753" refreshError="1"/>
      <sheetData sheetId="34754" refreshError="1"/>
      <sheetData sheetId="34755" refreshError="1"/>
      <sheetData sheetId="34756" refreshError="1"/>
      <sheetData sheetId="34757" refreshError="1"/>
      <sheetData sheetId="34758" refreshError="1"/>
      <sheetData sheetId="34759" refreshError="1"/>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sheetData sheetId="34781"/>
      <sheetData sheetId="34782" refreshError="1"/>
      <sheetData sheetId="34783" refreshError="1"/>
      <sheetData sheetId="34784" refreshError="1"/>
      <sheetData sheetId="34785" refreshError="1"/>
      <sheetData sheetId="34786" refreshError="1"/>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refreshError="1"/>
      <sheetData sheetId="34817" refreshError="1"/>
      <sheetData sheetId="34818" refreshError="1"/>
      <sheetData sheetId="34819" refreshError="1"/>
      <sheetData sheetId="34820" refreshError="1"/>
      <sheetData sheetId="34821" refreshError="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refreshError="1"/>
      <sheetData sheetId="34835" refreshError="1"/>
      <sheetData sheetId="34836" refreshError="1"/>
      <sheetData sheetId="34837" refreshError="1"/>
      <sheetData sheetId="34838" refreshError="1"/>
      <sheetData sheetId="34839" refreshError="1"/>
      <sheetData sheetId="34840" refreshError="1"/>
      <sheetData sheetId="34841" refreshError="1"/>
      <sheetData sheetId="34842" refreshError="1"/>
      <sheetData sheetId="34843" refreshError="1"/>
      <sheetData sheetId="34844" refreshError="1"/>
      <sheetData sheetId="34845" refreshError="1"/>
      <sheetData sheetId="34846" refreshError="1"/>
      <sheetData sheetId="34847" refreshError="1"/>
      <sheetData sheetId="34848" refreshError="1"/>
      <sheetData sheetId="34849" refreshError="1"/>
      <sheetData sheetId="34850" refreshError="1"/>
      <sheetData sheetId="34851" refreshError="1"/>
      <sheetData sheetId="34852" refreshError="1"/>
      <sheetData sheetId="34853" refreshError="1"/>
      <sheetData sheetId="34854" refreshError="1"/>
      <sheetData sheetId="34855" refreshError="1"/>
      <sheetData sheetId="34856" refreshError="1"/>
      <sheetData sheetId="34857" refreshError="1"/>
      <sheetData sheetId="34858" refreshError="1"/>
      <sheetData sheetId="34859"/>
      <sheetData sheetId="34860"/>
      <sheetData sheetId="34861" refreshError="1"/>
      <sheetData sheetId="34862" refreshError="1"/>
      <sheetData sheetId="34863" refreshError="1"/>
      <sheetData sheetId="34864" refreshError="1"/>
      <sheetData sheetId="34865" refreshError="1"/>
      <sheetData sheetId="34866" refreshError="1"/>
      <sheetData sheetId="34867" refreshError="1"/>
      <sheetData sheetId="34868" refreshError="1"/>
      <sheetData sheetId="34869" refreshError="1"/>
      <sheetData sheetId="34870" refreshError="1"/>
      <sheetData sheetId="34871" refreshError="1"/>
      <sheetData sheetId="34872" refreshError="1"/>
      <sheetData sheetId="34873" refreshError="1"/>
      <sheetData sheetId="34874" refreshError="1"/>
      <sheetData sheetId="34875" refreshError="1"/>
      <sheetData sheetId="34876" refreshError="1"/>
      <sheetData sheetId="34877" refreshError="1"/>
      <sheetData sheetId="34878" refreshError="1"/>
      <sheetData sheetId="34879" refreshError="1"/>
      <sheetData sheetId="34880" refreshError="1"/>
      <sheetData sheetId="34881" refreshError="1"/>
      <sheetData sheetId="34882" refreshError="1"/>
      <sheetData sheetId="34883" refreshError="1"/>
      <sheetData sheetId="34884" refreshError="1"/>
      <sheetData sheetId="34885" refreshError="1"/>
      <sheetData sheetId="34886" refreshError="1"/>
      <sheetData sheetId="34887" refreshError="1"/>
      <sheetData sheetId="34888" refreshError="1"/>
      <sheetData sheetId="34889" refreshError="1"/>
      <sheetData sheetId="34890" refreshError="1"/>
      <sheetData sheetId="34891" refreshError="1"/>
      <sheetData sheetId="34892" refreshError="1"/>
      <sheetData sheetId="34893" refreshError="1"/>
      <sheetData sheetId="34894" refreshError="1"/>
      <sheetData sheetId="34895" refreshError="1"/>
      <sheetData sheetId="34896" refreshError="1"/>
      <sheetData sheetId="34897" refreshError="1"/>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sheetData sheetId="34910"/>
      <sheetData sheetId="34911"/>
      <sheetData sheetId="34912"/>
      <sheetData sheetId="34913"/>
      <sheetData sheetId="34914"/>
      <sheetData sheetId="34915"/>
      <sheetData sheetId="34916"/>
      <sheetData sheetId="34917"/>
      <sheetData sheetId="34918"/>
      <sheetData sheetId="34919"/>
      <sheetData sheetId="34920"/>
      <sheetData sheetId="34921"/>
      <sheetData sheetId="34922"/>
      <sheetData sheetId="34923"/>
      <sheetData sheetId="34924"/>
      <sheetData sheetId="34925"/>
      <sheetData sheetId="34926"/>
      <sheetData sheetId="34927"/>
      <sheetData sheetId="34928"/>
      <sheetData sheetId="34929"/>
      <sheetData sheetId="34930"/>
      <sheetData sheetId="34931"/>
      <sheetData sheetId="34932"/>
      <sheetData sheetId="34933"/>
      <sheetData sheetId="34934"/>
      <sheetData sheetId="34935"/>
      <sheetData sheetId="34936"/>
      <sheetData sheetId="34937"/>
      <sheetData sheetId="34938"/>
      <sheetData sheetId="34939"/>
      <sheetData sheetId="34940"/>
      <sheetData sheetId="34941"/>
      <sheetData sheetId="34942"/>
      <sheetData sheetId="34943"/>
      <sheetData sheetId="34944"/>
      <sheetData sheetId="34945"/>
      <sheetData sheetId="34946"/>
      <sheetData sheetId="34947"/>
      <sheetData sheetId="34948"/>
      <sheetData sheetId="34949"/>
      <sheetData sheetId="34950"/>
      <sheetData sheetId="34951"/>
      <sheetData sheetId="34952"/>
      <sheetData sheetId="34953"/>
      <sheetData sheetId="34954"/>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sheetData sheetId="34969"/>
      <sheetData sheetId="34970"/>
      <sheetData sheetId="34971"/>
      <sheetData sheetId="34972"/>
      <sheetData sheetId="34973"/>
      <sheetData sheetId="34974"/>
      <sheetData sheetId="34975"/>
      <sheetData sheetId="34976"/>
      <sheetData sheetId="34977"/>
      <sheetData sheetId="34978"/>
      <sheetData sheetId="34979"/>
      <sheetData sheetId="34980"/>
      <sheetData sheetId="34981"/>
      <sheetData sheetId="34982"/>
      <sheetData sheetId="34983"/>
      <sheetData sheetId="34984"/>
      <sheetData sheetId="34985"/>
      <sheetData sheetId="34986"/>
      <sheetData sheetId="34987"/>
      <sheetData sheetId="34988"/>
      <sheetData sheetId="34989"/>
      <sheetData sheetId="34990"/>
      <sheetData sheetId="34991"/>
      <sheetData sheetId="34992"/>
      <sheetData sheetId="34993"/>
      <sheetData sheetId="34994"/>
      <sheetData sheetId="34995"/>
      <sheetData sheetId="34996"/>
      <sheetData sheetId="34997"/>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sheetData sheetId="35011"/>
      <sheetData sheetId="35012"/>
      <sheetData sheetId="35013"/>
      <sheetData sheetId="35014"/>
      <sheetData sheetId="35015"/>
      <sheetData sheetId="35016"/>
      <sheetData sheetId="35017"/>
      <sheetData sheetId="35018"/>
      <sheetData sheetId="35019"/>
      <sheetData sheetId="35020"/>
      <sheetData sheetId="35021"/>
      <sheetData sheetId="35022"/>
      <sheetData sheetId="35023"/>
      <sheetData sheetId="35024"/>
      <sheetData sheetId="35025"/>
      <sheetData sheetId="35026"/>
      <sheetData sheetId="35027"/>
      <sheetData sheetId="35028"/>
      <sheetData sheetId="35029"/>
      <sheetData sheetId="35030"/>
      <sheetData sheetId="35031"/>
      <sheetData sheetId="35032"/>
      <sheetData sheetId="35033"/>
      <sheetData sheetId="35034"/>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refreshError="1"/>
      <sheetData sheetId="35078" refreshError="1"/>
      <sheetData sheetId="35079" refreshError="1"/>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refreshError="1"/>
      <sheetData sheetId="35115" refreshError="1"/>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refreshError="1"/>
      <sheetData sheetId="35165" refreshError="1"/>
      <sheetData sheetId="35166" refreshError="1"/>
      <sheetData sheetId="35167" refreshError="1"/>
      <sheetData sheetId="35168" refreshError="1"/>
      <sheetData sheetId="35169" refreshError="1"/>
      <sheetData sheetId="35170" refreshError="1"/>
      <sheetData sheetId="35171" refreshError="1"/>
      <sheetData sheetId="35172" refreshError="1"/>
      <sheetData sheetId="35173" refreshError="1"/>
      <sheetData sheetId="35174" refreshError="1"/>
      <sheetData sheetId="35175" refreshError="1"/>
      <sheetData sheetId="35176" refreshError="1"/>
      <sheetData sheetId="35177" refreshError="1"/>
      <sheetData sheetId="35178" refreshError="1"/>
      <sheetData sheetId="35179" refreshError="1"/>
      <sheetData sheetId="35180" refreshError="1"/>
      <sheetData sheetId="35181" refreshError="1"/>
      <sheetData sheetId="35182" refreshError="1"/>
      <sheetData sheetId="35183" refreshError="1"/>
      <sheetData sheetId="35184" refreshError="1"/>
      <sheetData sheetId="35185" refreshError="1"/>
      <sheetData sheetId="35186" refreshError="1"/>
      <sheetData sheetId="35187" refreshError="1"/>
      <sheetData sheetId="35188" refreshError="1"/>
      <sheetData sheetId="35189" refreshError="1"/>
      <sheetData sheetId="35190" refreshError="1"/>
      <sheetData sheetId="35191" refreshError="1"/>
      <sheetData sheetId="35192" refreshError="1"/>
      <sheetData sheetId="35193" refreshError="1"/>
      <sheetData sheetId="35194" refreshError="1"/>
      <sheetData sheetId="35195" refreshError="1"/>
      <sheetData sheetId="35196" refreshError="1"/>
      <sheetData sheetId="35197" refreshError="1"/>
      <sheetData sheetId="35198" refreshError="1"/>
      <sheetData sheetId="35199" refreshError="1"/>
      <sheetData sheetId="35200" refreshError="1"/>
      <sheetData sheetId="35201" refreshError="1"/>
      <sheetData sheetId="35202" refreshError="1"/>
      <sheetData sheetId="35203" refreshError="1"/>
      <sheetData sheetId="35204" refreshError="1"/>
      <sheetData sheetId="35205" refreshError="1"/>
      <sheetData sheetId="35206" refreshError="1"/>
      <sheetData sheetId="35207" refreshError="1"/>
      <sheetData sheetId="35208" refreshError="1"/>
      <sheetData sheetId="35209" refreshError="1"/>
      <sheetData sheetId="35210" refreshError="1"/>
      <sheetData sheetId="35211" refreshError="1"/>
      <sheetData sheetId="35212" refreshError="1"/>
      <sheetData sheetId="35213" refreshError="1"/>
      <sheetData sheetId="35214" refreshError="1"/>
      <sheetData sheetId="35215" refreshError="1"/>
      <sheetData sheetId="35216" refreshError="1"/>
      <sheetData sheetId="35217" refreshError="1"/>
      <sheetData sheetId="35218" refreshError="1"/>
      <sheetData sheetId="35219" refreshError="1"/>
      <sheetData sheetId="35220" refreshError="1"/>
      <sheetData sheetId="35221" refreshError="1"/>
      <sheetData sheetId="35222" refreshError="1"/>
      <sheetData sheetId="35223" refreshError="1"/>
      <sheetData sheetId="35224" refreshError="1"/>
      <sheetData sheetId="35225" refreshError="1"/>
      <sheetData sheetId="35226" refreshError="1"/>
      <sheetData sheetId="35227" refreshError="1"/>
      <sheetData sheetId="35228" refreshError="1"/>
      <sheetData sheetId="35229" refreshError="1"/>
      <sheetData sheetId="35230" refreshError="1"/>
      <sheetData sheetId="35231" refreshError="1"/>
      <sheetData sheetId="35232" refreshError="1"/>
      <sheetData sheetId="35233" refreshError="1"/>
      <sheetData sheetId="35234" refreshError="1"/>
      <sheetData sheetId="35235" refreshError="1"/>
      <sheetData sheetId="35236" refreshError="1"/>
      <sheetData sheetId="35237" refreshError="1"/>
      <sheetData sheetId="35238" refreshError="1"/>
      <sheetData sheetId="35239" refreshError="1"/>
      <sheetData sheetId="35240" refreshError="1"/>
      <sheetData sheetId="35241" refreshError="1"/>
      <sheetData sheetId="35242" refreshError="1"/>
      <sheetData sheetId="35243" refreshError="1"/>
      <sheetData sheetId="35244" refreshError="1"/>
      <sheetData sheetId="35245" refreshError="1"/>
      <sheetData sheetId="35246" refreshError="1"/>
      <sheetData sheetId="35247" refreshError="1"/>
      <sheetData sheetId="35248" refreshError="1"/>
      <sheetData sheetId="35249" refreshError="1"/>
      <sheetData sheetId="35250" refreshError="1"/>
      <sheetData sheetId="35251" refreshError="1"/>
      <sheetData sheetId="35252" refreshError="1"/>
      <sheetData sheetId="35253" refreshError="1"/>
      <sheetData sheetId="35254" refreshError="1"/>
      <sheetData sheetId="35255" refreshError="1"/>
      <sheetData sheetId="35256" refreshError="1"/>
      <sheetData sheetId="35257" refreshError="1"/>
      <sheetData sheetId="35258" refreshError="1"/>
      <sheetData sheetId="35259" refreshError="1"/>
      <sheetData sheetId="35260" refreshError="1"/>
      <sheetData sheetId="35261" refreshError="1"/>
      <sheetData sheetId="35262" refreshError="1"/>
      <sheetData sheetId="35263" refreshError="1"/>
      <sheetData sheetId="35264" refreshError="1"/>
      <sheetData sheetId="35265" refreshError="1"/>
      <sheetData sheetId="35266" refreshError="1"/>
      <sheetData sheetId="35267" refreshError="1"/>
      <sheetData sheetId="35268" refreshError="1"/>
      <sheetData sheetId="35269" refreshError="1"/>
      <sheetData sheetId="35270" refreshError="1"/>
      <sheetData sheetId="35271" refreshError="1"/>
      <sheetData sheetId="35272" refreshError="1"/>
      <sheetData sheetId="35273" refreshError="1"/>
      <sheetData sheetId="35274" refreshError="1"/>
      <sheetData sheetId="35275" refreshError="1"/>
      <sheetData sheetId="35276" refreshError="1"/>
      <sheetData sheetId="35277" refreshError="1"/>
      <sheetData sheetId="35278" refreshError="1"/>
      <sheetData sheetId="35279" refreshError="1"/>
      <sheetData sheetId="35280" refreshError="1"/>
      <sheetData sheetId="35281" refreshError="1"/>
      <sheetData sheetId="35282" refreshError="1"/>
      <sheetData sheetId="35283" refreshError="1"/>
      <sheetData sheetId="35284" refreshError="1"/>
      <sheetData sheetId="35285" refreshError="1"/>
      <sheetData sheetId="35286" refreshError="1"/>
      <sheetData sheetId="35287" refreshError="1"/>
      <sheetData sheetId="35288" refreshError="1"/>
      <sheetData sheetId="35289" refreshError="1"/>
      <sheetData sheetId="35290" refreshError="1"/>
      <sheetData sheetId="35291" refreshError="1"/>
      <sheetData sheetId="35292" refreshError="1"/>
      <sheetData sheetId="35293" refreshError="1"/>
      <sheetData sheetId="35294" refreshError="1"/>
      <sheetData sheetId="35295" refreshError="1"/>
      <sheetData sheetId="35296" refreshError="1"/>
      <sheetData sheetId="35297" refreshError="1"/>
      <sheetData sheetId="35298" refreshError="1"/>
      <sheetData sheetId="35299" refreshError="1"/>
      <sheetData sheetId="35300" refreshError="1"/>
      <sheetData sheetId="35301" refreshError="1"/>
      <sheetData sheetId="35302" refreshError="1"/>
      <sheetData sheetId="35303" refreshError="1"/>
      <sheetData sheetId="35304" refreshError="1"/>
      <sheetData sheetId="35305" refreshError="1"/>
      <sheetData sheetId="35306" refreshError="1"/>
      <sheetData sheetId="35307" refreshError="1"/>
      <sheetData sheetId="35308" refreshError="1"/>
      <sheetData sheetId="35309" refreshError="1"/>
      <sheetData sheetId="35310" refreshError="1"/>
      <sheetData sheetId="35311" refreshError="1"/>
      <sheetData sheetId="35312" refreshError="1"/>
      <sheetData sheetId="35313" refreshError="1"/>
      <sheetData sheetId="35314" refreshError="1"/>
      <sheetData sheetId="35315" refreshError="1"/>
      <sheetData sheetId="35316" refreshError="1"/>
      <sheetData sheetId="35317" refreshError="1"/>
      <sheetData sheetId="35318" refreshError="1"/>
      <sheetData sheetId="35319" refreshError="1"/>
      <sheetData sheetId="35320" refreshError="1"/>
      <sheetData sheetId="35321" refreshError="1"/>
      <sheetData sheetId="35322" refreshError="1"/>
      <sheetData sheetId="35323" refreshError="1"/>
      <sheetData sheetId="35324" refreshError="1"/>
      <sheetData sheetId="35325" refreshError="1"/>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refreshError="1"/>
      <sheetData sheetId="35336" refreshError="1"/>
      <sheetData sheetId="35337" refreshError="1"/>
      <sheetData sheetId="35338" refreshError="1"/>
      <sheetData sheetId="35339" refreshError="1"/>
      <sheetData sheetId="35340" refreshError="1"/>
      <sheetData sheetId="35341" refreshError="1"/>
      <sheetData sheetId="35342" refreshError="1"/>
      <sheetData sheetId="35343" refreshError="1"/>
      <sheetData sheetId="35344" refreshError="1"/>
      <sheetData sheetId="35345" refreshError="1"/>
      <sheetData sheetId="35346" refreshError="1"/>
      <sheetData sheetId="35347" refreshError="1"/>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refreshError="1"/>
      <sheetData sheetId="35372" refreshError="1"/>
      <sheetData sheetId="35373" refreshError="1"/>
      <sheetData sheetId="35374" refreshError="1"/>
      <sheetData sheetId="35375" refreshError="1"/>
      <sheetData sheetId="35376" refreshError="1"/>
      <sheetData sheetId="35377" refreshError="1"/>
      <sheetData sheetId="35378" refreshError="1"/>
      <sheetData sheetId="35379" refreshError="1"/>
      <sheetData sheetId="35380" refreshError="1"/>
      <sheetData sheetId="35381" refreshError="1"/>
      <sheetData sheetId="35382" refreshError="1"/>
      <sheetData sheetId="35383" refreshError="1"/>
      <sheetData sheetId="35384" refreshError="1"/>
      <sheetData sheetId="35385" refreshError="1"/>
      <sheetData sheetId="35386" refreshError="1"/>
      <sheetData sheetId="35387" refreshError="1"/>
      <sheetData sheetId="35388" refreshError="1"/>
      <sheetData sheetId="35389" refreshError="1"/>
      <sheetData sheetId="35390" refreshError="1"/>
      <sheetData sheetId="35391" refreshError="1"/>
      <sheetData sheetId="35392" refreshError="1"/>
      <sheetData sheetId="35393" refreshError="1"/>
      <sheetData sheetId="35394" refreshError="1"/>
      <sheetData sheetId="35395" refreshError="1"/>
      <sheetData sheetId="35396" refreshError="1"/>
      <sheetData sheetId="35397" refreshError="1"/>
      <sheetData sheetId="35398" refreshError="1"/>
      <sheetData sheetId="35399" refreshError="1"/>
      <sheetData sheetId="35400" refreshError="1"/>
      <sheetData sheetId="35401" refreshError="1"/>
      <sheetData sheetId="35402" refreshError="1"/>
      <sheetData sheetId="35403" refreshError="1"/>
      <sheetData sheetId="35404" refreshError="1"/>
      <sheetData sheetId="35405" refreshError="1"/>
      <sheetData sheetId="35406" refreshError="1"/>
      <sheetData sheetId="35407" refreshError="1"/>
      <sheetData sheetId="35408" refreshError="1"/>
      <sheetData sheetId="35409" refreshError="1"/>
      <sheetData sheetId="35410" refreshError="1"/>
      <sheetData sheetId="35411" refreshError="1"/>
      <sheetData sheetId="35412" refreshError="1"/>
      <sheetData sheetId="35413" refreshError="1"/>
      <sheetData sheetId="35414" refreshError="1"/>
      <sheetData sheetId="35415" refreshError="1"/>
      <sheetData sheetId="35416" refreshError="1"/>
      <sheetData sheetId="35417" refreshError="1"/>
      <sheetData sheetId="35418" refreshError="1"/>
      <sheetData sheetId="35419" refreshError="1"/>
      <sheetData sheetId="35420" refreshError="1"/>
      <sheetData sheetId="35421" refreshError="1"/>
      <sheetData sheetId="35422" refreshError="1"/>
      <sheetData sheetId="35423" refreshError="1"/>
      <sheetData sheetId="35424" refreshError="1"/>
      <sheetData sheetId="35425" refreshError="1"/>
      <sheetData sheetId="35426" refreshError="1"/>
      <sheetData sheetId="35427" refreshError="1"/>
      <sheetData sheetId="35428" refreshError="1"/>
      <sheetData sheetId="35429" refreshError="1"/>
      <sheetData sheetId="35430" refreshError="1"/>
      <sheetData sheetId="35431" refreshError="1"/>
      <sheetData sheetId="35432" refreshError="1"/>
      <sheetData sheetId="35433" refreshError="1"/>
      <sheetData sheetId="35434" refreshError="1"/>
      <sheetData sheetId="35435" refreshError="1"/>
      <sheetData sheetId="35436" refreshError="1"/>
      <sheetData sheetId="35437" refreshError="1"/>
      <sheetData sheetId="35438" refreshError="1"/>
      <sheetData sheetId="35439" refreshError="1"/>
      <sheetData sheetId="35440" refreshError="1"/>
      <sheetData sheetId="35441" refreshError="1"/>
      <sheetData sheetId="35442" refreshError="1"/>
      <sheetData sheetId="35443" refreshError="1"/>
      <sheetData sheetId="35444" refreshError="1"/>
      <sheetData sheetId="35445" refreshError="1"/>
      <sheetData sheetId="35446" refreshError="1"/>
      <sheetData sheetId="35447" refreshError="1"/>
      <sheetData sheetId="35448" refreshError="1"/>
      <sheetData sheetId="35449" refreshError="1"/>
      <sheetData sheetId="35450" refreshError="1"/>
      <sheetData sheetId="35451" refreshError="1"/>
      <sheetData sheetId="35452" refreshError="1"/>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refreshError="1"/>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refreshError="1"/>
      <sheetData sheetId="35496" refreshError="1"/>
      <sheetData sheetId="35497" refreshError="1"/>
      <sheetData sheetId="35498" refreshError="1"/>
      <sheetData sheetId="35499" refreshError="1"/>
      <sheetData sheetId="35500" refreshError="1"/>
      <sheetData sheetId="35501" refreshError="1"/>
      <sheetData sheetId="35502" refreshError="1"/>
      <sheetData sheetId="35503" refreshError="1"/>
      <sheetData sheetId="35504" refreshError="1"/>
      <sheetData sheetId="35505" refreshError="1"/>
      <sheetData sheetId="35506" refreshError="1"/>
      <sheetData sheetId="35507" refreshError="1"/>
      <sheetData sheetId="35508" refreshError="1"/>
      <sheetData sheetId="35509" refreshError="1"/>
      <sheetData sheetId="35510" refreshError="1"/>
      <sheetData sheetId="35511" refreshError="1"/>
      <sheetData sheetId="35512" refreshError="1"/>
      <sheetData sheetId="35513" refreshError="1"/>
      <sheetData sheetId="35514" refreshError="1"/>
      <sheetData sheetId="35515" refreshError="1"/>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refreshError="1"/>
      <sheetData sheetId="35557" refreshError="1"/>
      <sheetData sheetId="35558" refreshError="1"/>
      <sheetData sheetId="35559" refreshError="1"/>
      <sheetData sheetId="35560" refreshError="1"/>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refreshError="1"/>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refreshError="1"/>
      <sheetData sheetId="35615" refreshError="1"/>
      <sheetData sheetId="35616" refreshError="1"/>
      <sheetData sheetId="35617" refreshError="1"/>
      <sheetData sheetId="35618" refreshError="1"/>
      <sheetData sheetId="35619" refreshError="1"/>
      <sheetData sheetId="35620" refreshError="1"/>
      <sheetData sheetId="35621" refreshError="1"/>
      <sheetData sheetId="35622" refreshError="1"/>
      <sheetData sheetId="35623" refreshError="1"/>
      <sheetData sheetId="35624" refreshError="1"/>
      <sheetData sheetId="35625" refreshError="1"/>
      <sheetData sheetId="35626" refreshError="1"/>
      <sheetData sheetId="35627" refreshError="1"/>
      <sheetData sheetId="35628" refreshError="1"/>
      <sheetData sheetId="35629" refreshError="1"/>
      <sheetData sheetId="35630" refreshError="1"/>
      <sheetData sheetId="35631" refreshError="1"/>
      <sheetData sheetId="35632" refreshError="1"/>
      <sheetData sheetId="35633" refreshError="1"/>
      <sheetData sheetId="35634" refreshError="1"/>
      <sheetData sheetId="35635" refreshError="1"/>
      <sheetData sheetId="35636" refreshError="1"/>
      <sheetData sheetId="35637" refreshError="1"/>
      <sheetData sheetId="35638" refreshError="1"/>
      <sheetData sheetId="35639" refreshError="1"/>
      <sheetData sheetId="35640" refreshError="1"/>
      <sheetData sheetId="35641" refreshError="1"/>
      <sheetData sheetId="35642" refreshError="1"/>
      <sheetData sheetId="35643" refreshError="1"/>
      <sheetData sheetId="35644" refreshError="1"/>
      <sheetData sheetId="35645" refreshError="1"/>
      <sheetData sheetId="35646" refreshError="1"/>
      <sheetData sheetId="35647" refreshError="1"/>
      <sheetData sheetId="35648" refreshError="1"/>
      <sheetData sheetId="35649" refreshError="1"/>
      <sheetData sheetId="35650" refreshError="1"/>
      <sheetData sheetId="35651" refreshError="1"/>
      <sheetData sheetId="35652" refreshError="1"/>
      <sheetData sheetId="35653" refreshError="1"/>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refreshError="1"/>
      <sheetData sheetId="35751" refreshError="1"/>
      <sheetData sheetId="35752" refreshError="1"/>
      <sheetData sheetId="35753" refreshError="1"/>
      <sheetData sheetId="35754" refreshError="1"/>
      <sheetData sheetId="35755" refreshError="1"/>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refreshError="1"/>
      <sheetData sheetId="35867" refreshError="1"/>
      <sheetData sheetId="35868" refreshError="1"/>
      <sheetData sheetId="35869" refreshError="1"/>
      <sheetData sheetId="35870" refreshError="1"/>
      <sheetData sheetId="35871" refreshError="1"/>
      <sheetData sheetId="35872" refreshError="1"/>
      <sheetData sheetId="35873" refreshError="1"/>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sheetData sheetId="42097"/>
      <sheetData sheetId="42098"/>
      <sheetData sheetId="42099"/>
      <sheetData sheetId="42100"/>
      <sheetData sheetId="42101"/>
      <sheetData sheetId="42102"/>
      <sheetData sheetId="42103"/>
      <sheetData sheetId="42104"/>
      <sheetData sheetId="42105"/>
      <sheetData sheetId="42106"/>
      <sheetData sheetId="42107"/>
      <sheetData sheetId="42108"/>
      <sheetData sheetId="42109"/>
      <sheetData sheetId="42110"/>
      <sheetData sheetId="42111"/>
      <sheetData sheetId="42112"/>
      <sheetData sheetId="42113"/>
      <sheetData sheetId="42114"/>
      <sheetData sheetId="42115"/>
      <sheetData sheetId="42116"/>
      <sheetData sheetId="42117"/>
      <sheetData sheetId="42118"/>
      <sheetData sheetId="42119"/>
      <sheetData sheetId="42120"/>
      <sheetData sheetId="42121"/>
      <sheetData sheetId="42122"/>
      <sheetData sheetId="42123"/>
      <sheetData sheetId="42124"/>
      <sheetData sheetId="42125"/>
      <sheetData sheetId="42126"/>
      <sheetData sheetId="42127"/>
      <sheetData sheetId="42128"/>
      <sheetData sheetId="42129"/>
      <sheetData sheetId="42130"/>
      <sheetData sheetId="42131"/>
      <sheetData sheetId="42132"/>
      <sheetData sheetId="42133"/>
      <sheetData sheetId="42134"/>
      <sheetData sheetId="42135"/>
      <sheetData sheetId="42136"/>
      <sheetData sheetId="42137"/>
      <sheetData sheetId="42138"/>
      <sheetData sheetId="42139"/>
      <sheetData sheetId="42140"/>
      <sheetData sheetId="42141"/>
      <sheetData sheetId="42142"/>
      <sheetData sheetId="42143"/>
      <sheetData sheetId="42144"/>
      <sheetData sheetId="42145"/>
      <sheetData sheetId="42146"/>
      <sheetData sheetId="42147"/>
      <sheetData sheetId="42148"/>
      <sheetData sheetId="42149"/>
      <sheetData sheetId="42150"/>
      <sheetData sheetId="42151"/>
      <sheetData sheetId="42152"/>
      <sheetData sheetId="42153"/>
      <sheetData sheetId="42154"/>
      <sheetData sheetId="42155"/>
      <sheetData sheetId="42156"/>
      <sheetData sheetId="42157"/>
      <sheetData sheetId="42158"/>
      <sheetData sheetId="42159"/>
      <sheetData sheetId="42160"/>
      <sheetData sheetId="42161"/>
      <sheetData sheetId="42162"/>
      <sheetData sheetId="42163"/>
      <sheetData sheetId="42164"/>
      <sheetData sheetId="42165"/>
      <sheetData sheetId="42166"/>
      <sheetData sheetId="42167"/>
      <sheetData sheetId="42168"/>
      <sheetData sheetId="42169"/>
      <sheetData sheetId="42170"/>
      <sheetData sheetId="42171"/>
      <sheetData sheetId="42172"/>
      <sheetData sheetId="42173"/>
      <sheetData sheetId="42174"/>
      <sheetData sheetId="42175"/>
      <sheetData sheetId="42176"/>
      <sheetData sheetId="42177"/>
      <sheetData sheetId="42178"/>
      <sheetData sheetId="42179"/>
      <sheetData sheetId="42180"/>
      <sheetData sheetId="42181"/>
      <sheetData sheetId="42182"/>
      <sheetData sheetId="42183"/>
      <sheetData sheetId="42184"/>
      <sheetData sheetId="42185"/>
      <sheetData sheetId="42186"/>
      <sheetData sheetId="42187"/>
      <sheetData sheetId="42188"/>
      <sheetData sheetId="42189"/>
      <sheetData sheetId="42190"/>
      <sheetData sheetId="42191"/>
      <sheetData sheetId="42192"/>
      <sheetData sheetId="42193"/>
      <sheetData sheetId="42194"/>
      <sheetData sheetId="42195"/>
      <sheetData sheetId="42196"/>
      <sheetData sheetId="42197"/>
      <sheetData sheetId="42198"/>
      <sheetData sheetId="42199"/>
      <sheetData sheetId="42200"/>
      <sheetData sheetId="42201"/>
      <sheetData sheetId="42202"/>
      <sheetData sheetId="42203"/>
      <sheetData sheetId="42204"/>
      <sheetData sheetId="42205"/>
      <sheetData sheetId="42206"/>
      <sheetData sheetId="42207"/>
      <sheetData sheetId="42208"/>
      <sheetData sheetId="42209"/>
      <sheetData sheetId="42210"/>
      <sheetData sheetId="42211"/>
      <sheetData sheetId="42212"/>
      <sheetData sheetId="42213"/>
      <sheetData sheetId="42214"/>
      <sheetData sheetId="42215"/>
      <sheetData sheetId="42216"/>
      <sheetData sheetId="42217"/>
      <sheetData sheetId="42218"/>
      <sheetData sheetId="42219"/>
      <sheetData sheetId="42220"/>
      <sheetData sheetId="42221"/>
      <sheetData sheetId="42222"/>
      <sheetData sheetId="42223"/>
      <sheetData sheetId="42224"/>
      <sheetData sheetId="42225"/>
      <sheetData sheetId="42226"/>
      <sheetData sheetId="42227"/>
      <sheetData sheetId="42228"/>
      <sheetData sheetId="42229"/>
      <sheetData sheetId="42230"/>
      <sheetData sheetId="42231"/>
      <sheetData sheetId="42232"/>
      <sheetData sheetId="42233"/>
      <sheetData sheetId="42234"/>
      <sheetData sheetId="42235"/>
      <sheetData sheetId="42236"/>
      <sheetData sheetId="42237"/>
      <sheetData sheetId="42238"/>
      <sheetData sheetId="42239"/>
      <sheetData sheetId="42240"/>
      <sheetData sheetId="42241"/>
      <sheetData sheetId="42242"/>
      <sheetData sheetId="42243"/>
      <sheetData sheetId="42244"/>
      <sheetData sheetId="42245"/>
      <sheetData sheetId="42246"/>
      <sheetData sheetId="42247"/>
      <sheetData sheetId="42248"/>
      <sheetData sheetId="42249"/>
      <sheetData sheetId="42250"/>
      <sheetData sheetId="42251"/>
      <sheetData sheetId="42252"/>
      <sheetData sheetId="42253"/>
      <sheetData sheetId="42254"/>
      <sheetData sheetId="42255"/>
      <sheetData sheetId="42256"/>
      <sheetData sheetId="42257"/>
      <sheetData sheetId="42258"/>
      <sheetData sheetId="42259"/>
      <sheetData sheetId="42260"/>
      <sheetData sheetId="42261"/>
      <sheetData sheetId="42262"/>
      <sheetData sheetId="42263"/>
      <sheetData sheetId="42264"/>
      <sheetData sheetId="42265"/>
      <sheetData sheetId="42266"/>
      <sheetData sheetId="42267"/>
      <sheetData sheetId="42268"/>
      <sheetData sheetId="42269"/>
      <sheetData sheetId="42270"/>
      <sheetData sheetId="42271"/>
      <sheetData sheetId="42272"/>
      <sheetData sheetId="42273"/>
      <sheetData sheetId="42274"/>
      <sheetData sheetId="42275"/>
      <sheetData sheetId="42276"/>
      <sheetData sheetId="42277"/>
      <sheetData sheetId="42278"/>
      <sheetData sheetId="42279"/>
      <sheetData sheetId="42280"/>
      <sheetData sheetId="42281"/>
      <sheetData sheetId="42282"/>
      <sheetData sheetId="42283"/>
      <sheetData sheetId="42284"/>
      <sheetData sheetId="42285"/>
      <sheetData sheetId="42286"/>
      <sheetData sheetId="42287"/>
      <sheetData sheetId="42288"/>
      <sheetData sheetId="42289"/>
      <sheetData sheetId="42290"/>
      <sheetData sheetId="42291"/>
      <sheetData sheetId="42292"/>
      <sheetData sheetId="42293"/>
      <sheetData sheetId="42294"/>
      <sheetData sheetId="42295"/>
      <sheetData sheetId="42296"/>
      <sheetData sheetId="42297"/>
      <sheetData sheetId="42298"/>
      <sheetData sheetId="42299"/>
      <sheetData sheetId="42300"/>
      <sheetData sheetId="42301"/>
      <sheetData sheetId="42302"/>
      <sheetData sheetId="42303"/>
      <sheetData sheetId="42304"/>
      <sheetData sheetId="42305"/>
      <sheetData sheetId="42306"/>
      <sheetData sheetId="42307"/>
      <sheetData sheetId="42308"/>
      <sheetData sheetId="42309"/>
      <sheetData sheetId="42310"/>
      <sheetData sheetId="42311"/>
      <sheetData sheetId="42312"/>
      <sheetData sheetId="42313"/>
      <sheetData sheetId="42314"/>
      <sheetData sheetId="42315"/>
      <sheetData sheetId="42316"/>
      <sheetData sheetId="42317"/>
      <sheetData sheetId="42318"/>
      <sheetData sheetId="42319"/>
      <sheetData sheetId="42320"/>
      <sheetData sheetId="42321"/>
      <sheetData sheetId="42322"/>
      <sheetData sheetId="42323"/>
      <sheetData sheetId="42324"/>
      <sheetData sheetId="42325"/>
      <sheetData sheetId="42326"/>
      <sheetData sheetId="42327"/>
      <sheetData sheetId="42328"/>
      <sheetData sheetId="42329"/>
      <sheetData sheetId="42330"/>
      <sheetData sheetId="42331"/>
      <sheetData sheetId="42332"/>
      <sheetData sheetId="42333"/>
      <sheetData sheetId="42334"/>
      <sheetData sheetId="42335"/>
      <sheetData sheetId="42336"/>
      <sheetData sheetId="42337"/>
      <sheetData sheetId="42338"/>
      <sheetData sheetId="42339"/>
      <sheetData sheetId="42340"/>
      <sheetData sheetId="42341"/>
      <sheetData sheetId="42342"/>
      <sheetData sheetId="42343"/>
      <sheetData sheetId="42344"/>
      <sheetData sheetId="42345"/>
      <sheetData sheetId="42346"/>
      <sheetData sheetId="42347"/>
      <sheetData sheetId="42348"/>
      <sheetData sheetId="42349"/>
      <sheetData sheetId="42350"/>
      <sheetData sheetId="42351"/>
      <sheetData sheetId="42352"/>
      <sheetData sheetId="42353"/>
      <sheetData sheetId="42354"/>
      <sheetData sheetId="42355"/>
      <sheetData sheetId="42356"/>
      <sheetData sheetId="42357"/>
      <sheetData sheetId="42358"/>
      <sheetData sheetId="42359"/>
      <sheetData sheetId="42360"/>
      <sheetData sheetId="42361"/>
      <sheetData sheetId="42362"/>
      <sheetData sheetId="42363"/>
      <sheetData sheetId="42364"/>
      <sheetData sheetId="42365"/>
      <sheetData sheetId="42366"/>
      <sheetData sheetId="42367"/>
      <sheetData sheetId="42368"/>
      <sheetData sheetId="42369"/>
      <sheetData sheetId="42370"/>
      <sheetData sheetId="42371"/>
      <sheetData sheetId="42372"/>
      <sheetData sheetId="42373"/>
      <sheetData sheetId="42374"/>
      <sheetData sheetId="42375"/>
      <sheetData sheetId="42376"/>
      <sheetData sheetId="42377"/>
      <sheetData sheetId="42378"/>
      <sheetData sheetId="42379"/>
      <sheetData sheetId="42380"/>
      <sheetData sheetId="42381"/>
      <sheetData sheetId="42382"/>
      <sheetData sheetId="42383"/>
      <sheetData sheetId="42384"/>
      <sheetData sheetId="42385"/>
      <sheetData sheetId="42386"/>
      <sheetData sheetId="42387"/>
      <sheetData sheetId="42388"/>
      <sheetData sheetId="42389"/>
      <sheetData sheetId="42390"/>
      <sheetData sheetId="42391"/>
      <sheetData sheetId="42392"/>
      <sheetData sheetId="42393"/>
      <sheetData sheetId="42394"/>
      <sheetData sheetId="42395"/>
      <sheetData sheetId="42396"/>
      <sheetData sheetId="42397"/>
      <sheetData sheetId="42398"/>
      <sheetData sheetId="42399"/>
      <sheetData sheetId="42400"/>
      <sheetData sheetId="42401"/>
      <sheetData sheetId="42402"/>
      <sheetData sheetId="42403"/>
      <sheetData sheetId="42404"/>
      <sheetData sheetId="42405"/>
      <sheetData sheetId="42406"/>
      <sheetData sheetId="42407"/>
      <sheetData sheetId="42408"/>
      <sheetData sheetId="42409"/>
      <sheetData sheetId="42410"/>
      <sheetData sheetId="42411"/>
      <sheetData sheetId="42412"/>
      <sheetData sheetId="42413"/>
      <sheetData sheetId="42414"/>
      <sheetData sheetId="42415"/>
      <sheetData sheetId="42416"/>
      <sheetData sheetId="42417"/>
      <sheetData sheetId="42418"/>
      <sheetData sheetId="42419"/>
      <sheetData sheetId="42420"/>
      <sheetData sheetId="42421"/>
      <sheetData sheetId="42422"/>
      <sheetData sheetId="42423"/>
      <sheetData sheetId="42424"/>
      <sheetData sheetId="42425"/>
      <sheetData sheetId="42426"/>
      <sheetData sheetId="42427"/>
      <sheetData sheetId="42428"/>
      <sheetData sheetId="42429"/>
      <sheetData sheetId="42430"/>
      <sheetData sheetId="42431"/>
      <sheetData sheetId="42432"/>
      <sheetData sheetId="42433"/>
      <sheetData sheetId="42434"/>
      <sheetData sheetId="42435"/>
      <sheetData sheetId="42436"/>
      <sheetData sheetId="42437"/>
      <sheetData sheetId="42438"/>
      <sheetData sheetId="42439"/>
      <sheetData sheetId="42440"/>
      <sheetData sheetId="42441"/>
      <sheetData sheetId="42442"/>
      <sheetData sheetId="42443"/>
      <sheetData sheetId="42444"/>
      <sheetData sheetId="42445"/>
      <sheetData sheetId="42446"/>
      <sheetData sheetId="42447"/>
      <sheetData sheetId="42448"/>
      <sheetData sheetId="42449"/>
      <sheetData sheetId="42450"/>
      <sheetData sheetId="42451"/>
      <sheetData sheetId="42452"/>
      <sheetData sheetId="42453"/>
      <sheetData sheetId="42454"/>
      <sheetData sheetId="42455"/>
      <sheetData sheetId="42456"/>
      <sheetData sheetId="42457"/>
      <sheetData sheetId="42458"/>
      <sheetData sheetId="42459"/>
      <sheetData sheetId="42460"/>
      <sheetData sheetId="42461"/>
      <sheetData sheetId="42462"/>
      <sheetData sheetId="42463"/>
      <sheetData sheetId="42464"/>
      <sheetData sheetId="42465"/>
      <sheetData sheetId="42466"/>
      <sheetData sheetId="42467"/>
      <sheetData sheetId="42468"/>
      <sheetData sheetId="42469"/>
      <sheetData sheetId="42470"/>
      <sheetData sheetId="42471"/>
      <sheetData sheetId="42472"/>
      <sheetData sheetId="42473"/>
      <sheetData sheetId="42474"/>
      <sheetData sheetId="42475"/>
      <sheetData sheetId="42476"/>
      <sheetData sheetId="42477"/>
      <sheetData sheetId="42478"/>
      <sheetData sheetId="42479"/>
      <sheetData sheetId="42480"/>
      <sheetData sheetId="42481"/>
      <sheetData sheetId="42482"/>
      <sheetData sheetId="42483"/>
      <sheetData sheetId="42484"/>
      <sheetData sheetId="42485"/>
      <sheetData sheetId="42486"/>
      <sheetData sheetId="42487"/>
      <sheetData sheetId="42488"/>
      <sheetData sheetId="42489"/>
      <sheetData sheetId="42490"/>
      <sheetData sheetId="42491"/>
      <sheetData sheetId="42492"/>
      <sheetData sheetId="42493"/>
      <sheetData sheetId="42494"/>
      <sheetData sheetId="42495"/>
      <sheetData sheetId="42496"/>
      <sheetData sheetId="42497"/>
      <sheetData sheetId="42498"/>
      <sheetData sheetId="42499"/>
      <sheetData sheetId="42500"/>
      <sheetData sheetId="42501"/>
      <sheetData sheetId="42502"/>
      <sheetData sheetId="42503"/>
      <sheetData sheetId="42504"/>
      <sheetData sheetId="42505"/>
      <sheetData sheetId="42506"/>
      <sheetData sheetId="42507"/>
      <sheetData sheetId="42508"/>
      <sheetData sheetId="42509"/>
      <sheetData sheetId="42510"/>
      <sheetData sheetId="42511"/>
      <sheetData sheetId="42512"/>
      <sheetData sheetId="42513"/>
      <sheetData sheetId="42514"/>
      <sheetData sheetId="42515"/>
      <sheetData sheetId="42516"/>
      <sheetData sheetId="42517"/>
      <sheetData sheetId="42518"/>
      <sheetData sheetId="42519"/>
      <sheetData sheetId="42520"/>
      <sheetData sheetId="42521"/>
      <sheetData sheetId="42522"/>
      <sheetData sheetId="42523"/>
      <sheetData sheetId="42524"/>
      <sheetData sheetId="42525"/>
      <sheetData sheetId="42526"/>
      <sheetData sheetId="42527"/>
      <sheetData sheetId="42528"/>
      <sheetData sheetId="42529"/>
      <sheetData sheetId="42530"/>
      <sheetData sheetId="42531"/>
      <sheetData sheetId="42532"/>
      <sheetData sheetId="42533"/>
      <sheetData sheetId="42534"/>
      <sheetData sheetId="42535"/>
      <sheetData sheetId="42536"/>
      <sheetData sheetId="42537"/>
      <sheetData sheetId="42538"/>
      <sheetData sheetId="42539"/>
      <sheetData sheetId="42540"/>
      <sheetData sheetId="42541"/>
      <sheetData sheetId="42542"/>
      <sheetData sheetId="42543"/>
      <sheetData sheetId="42544"/>
      <sheetData sheetId="42545"/>
      <sheetData sheetId="42546"/>
      <sheetData sheetId="42547"/>
      <sheetData sheetId="42548"/>
      <sheetData sheetId="42549"/>
      <sheetData sheetId="42550"/>
      <sheetData sheetId="42551"/>
      <sheetData sheetId="42552"/>
      <sheetData sheetId="42553"/>
      <sheetData sheetId="42554"/>
      <sheetData sheetId="42555"/>
      <sheetData sheetId="42556"/>
      <sheetData sheetId="42557"/>
      <sheetData sheetId="42558"/>
      <sheetData sheetId="42559"/>
      <sheetData sheetId="42560"/>
      <sheetData sheetId="42561"/>
      <sheetData sheetId="42562"/>
      <sheetData sheetId="42563"/>
      <sheetData sheetId="42564"/>
      <sheetData sheetId="42565"/>
      <sheetData sheetId="42566"/>
      <sheetData sheetId="42567"/>
      <sheetData sheetId="42568"/>
      <sheetData sheetId="42569"/>
      <sheetData sheetId="42570"/>
      <sheetData sheetId="42571"/>
      <sheetData sheetId="42572"/>
      <sheetData sheetId="42573"/>
      <sheetData sheetId="42574"/>
      <sheetData sheetId="42575"/>
      <sheetData sheetId="42576"/>
      <sheetData sheetId="42577"/>
      <sheetData sheetId="42578"/>
      <sheetData sheetId="42579"/>
      <sheetData sheetId="42580"/>
      <sheetData sheetId="42581"/>
      <sheetData sheetId="42582"/>
      <sheetData sheetId="42583"/>
      <sheetData sheetId="42584"/>
      <sheetData sheetId="42585"/>
      <sheetData sheetId="42586"/>
      <sheetData sheetId="42587"/>
      <sheetData sheetId="42588"/>
      <sheetData sheetId="42589"/>
      <sheetData sheetId="42590"/>
      <sheetData sheetId="42591"/>
      <sheetData sheetId="42592"/>
      <sheetData sheetId="42593"/>
      <sheetData sheetId="42594"/>
      <sheetData sheetId="42595"/>
      <sheetData sheetId="42596"/>
      <sheetData sheetId="42597"/>
      <sheetData sheetId="42598"/>
      <sheetData sheetId="42599"/>
      <sheetData sheetId="42600"/>
      <sheetData sheetId="42601"/>
      <sheetData sheetId="42602"/>
      <sheetData sheetId="42603"/>
      <sheetData sheetId="42604"/>
      <sheetData sheetId="42605"/>
      <sheetData sheetId="42606"/>
      <sheetData sheetId="42607"/>
      <sheetData sheetId="42608"/>
      <sheetData sheetId="42609"/>
      <sheetData sheetId="42610"/>
      <sheetData sheetId="42611"/>
      <sheetData sheetId="42612"/>
      <sheetData sheetId="42613"/>
      <sheetData sheetId="42614"/>
      <sheetData sheetId="42615"/>
      <sheetData sheetId="42616"/>
      <sheetData sheetId="42617"/>
      <sheetData sheetId="42618"/>
      <sheetData sheetId="42619"/>
      <sheetData sheetId="42620"/>
      <sheetData sheetId="42621"/>
      <sheetData sheetId="42622"/>
      <sheetData sheetId="42623"/>
      <sheetData sheetId="42624"/>
      <sheetData sheetId="42625"/>
      <sheetData sheetId="42626"/>
      <sheetData sheetId="42627"/>
      <sheetData sheetId="42628"/>
      <sheetData sheetId="42629"/>
      <sheetData sheetId="42630"/>
      <sheetData sheetId="42631"/>
      <sheetData sheetId="42632"/>
      <sheetData sheetId="42633"/>
      <sheetData sheetId="42634"/>
      <sheetData sheetId="42635"/>
      <sheetData sheetId="42636"/>
      <sheetData sheetId="42637"/>
      <sheetData sheetId="42638"/>
      <sheetData sheetId="42639"/>
      <sheetData sheetId="42640"/>
      <sheetData sheetId="42641"/>
      <sheetData sheetId="42642"/>
      <sheetData sheetId="42643"/>
      <sheetData sheetId="42644"/>
      <sheetData sheetId="42645"/>
      <sheetData sheetId="42646"/>
      <sheetData sheetId="42647"/>
      <sheetData sheetId="42648"/>
      <sheetData sheetId="42649"/>
      <sheetData sheetId="42650"/>
      <sheetData sheetId="42651"/>
      <sheetData sheetId="42652"/>
      <sheetData sheetId="42653"/>
      <sheetData sheetId="42654"/>
      <sheetData sheetId="42655"/>
      <sheetData sheetId="42656"/>
      <sheetData sheetId="42657"/>
      <sheetData sheetId="42658"/>
      <sheetData sheetId="42659"/>
      <sheetData sheetId="42660"/>
      <sheetData sheetId="42661"/>
      <sheetData sheetId="42662"/>
      <sheetData sheetId="42663"/>
      <sheetData sheetId="42664"/>
      <sheetData sheetId="42665"/>
      <sheetData sheetId="42666"/>
      <sheetData sheetId="42667"/>
      <sheetData sheetId="42668"/>
      <sheetData sheetId="42669"/>
      <sheetData sheetId="42670"/>
      <sheetData sheetId="42671"/>
      <sheetData sheetId="42672"/>
      <sheetData sheetId="42673"/>
      <sheetData sheetId="42674"/>
      <sheetData sheetId="42675"/>
      <sheetData sheetId="42676"/>
      <sheetData sheetId="42677"/>
      <sheetData sheetId="42678"/>
      <sheetData sheetId="42679"/>
      <sheetData sheetId="42680"/>
      <sheetData sheetId="42681"/>
      <sheetData sheetId="42682"/>
      <sheetData sheetId="42683"/>
      <sheetData sheetId="42684"/>
      <sheetData sheetId="42685"/>
      <sheetData sheetId="42686"/>
      <sheetData sheetId="42687"/>
      <sheetData sheetId="42688"/>
      <sheetData sheetId="42689"/>
      <sheetData sheetId="42690"/>
      <sheetData sheetId="42691"/>
      <sheetData sheetId="42692"/>
      <sheetData sheetId="42693"/>
      <sheetData sheetId="42694"/>
      <sheetData sheetId="42695"/>
      <sheetData sheetId="42696"/>
      <sheetData sheetId="42697"/>
      <sheetData sheetId="42698"/>
      <sheetData sheetId="42699"/>
      <sheetData sheetId="42700"/>
      <sheetData sheetId="42701"/>
      <sheetData sheetId="42702"/>
      <sheetData sheetId="42703"/>
      <sheetData sheetId="42704"/>
      <sheetData sheetId="42705"/>
      <sheetData sheetId="42706"/>
      <sheetData sheetId="42707"/>
      <sheetData sheetId="42708"/>
      <sheetData sheetId="42709"/>
      <sheetData sheetId="42710"/>
      <sheetData sheetId="42711"/>
      <sheetData sheetId="42712"/>
      <sheetData sheetId="42713"/>
      <sheetData sheetId="42714"/>
      <sheetData sheetId="42715"/>
      <sheetData sheetId="42716"/>
      <sheetData sheetId="42717"/>
      <sheetData sheetId="42718"/>
      <sheetData sheetId="42719"/>
      <sheetData sheetId="42720"/>
      <sheetData sheetId="42721"/>
      <sheetData sheetId="42722"/>
      <sheetData sheetId="42723"/>
      <sheetData sheetId="42724"/>
      <sheetData sheetId="42725"/>
      <sheetData sheetId="42726"/>
      <sheetData sheetId="42727"/>
      <sheetData sheetId="42728"/>
      <sheetData sheetId="42729"/>
      <sheetData sheetId="42730"/>
      <sheetData sheetId="42731"/>
      <sheetData sheetId="42732"/>
      <sheetData sheetId="42733"/>
      <sheetData sheetId="42734"/>
      <sheetData sheetId="42735"/>
      <sheetData sheetId="42736"/>
      <sheetData sheetId="42737"/>
      <sheetData sheetId="42738"/>
      <sheetData sheetId="42739"/>
      <sheetData sheetId="42740"/>
      <sheetData sheetId="42741"/>
      <sheetData sheetId="42742"/>
      <sheetData sheetId="42743"/>
      <sheetData sheetId="42744"/>
      <sheetData sheetId="42745"/>
      <sheetData sheetId="42746"/>
      <sheetData sheetId="42747"/>
      <sheetData sheetId="42748"/>
      <sheetData sheetId="42749"/>
      <sheetData sheetId="42750"/>
      <sheetData sheetId="42751"/>
      <sheetData sheetId="42752"/>
      <sheetData sheetId="42753"/>
      <sheetData sheetId="42754"/>
      <sheetData sheetId="42755"/>
      <sheetData sheetId="42756"/>
      <sheetData sheetId="42757"/>
      <sheetData sheetId="42758"/>
      <sheetData sheetId="42759"/>
      <sheetData sheetId="42760"/>
      <sheetData sheetId="42761"/>
      <sheetData sheetId="42762"/>
      <sheetData sheetId="42763"/>
      <sheetData sheetId="42764"/>
      <sheetData sheetId="42765"/>
      <sheetData sheetId="42766"/>
      <sheetData sheetId="42767"/>
      <sheetData sheetId="42768"/>
      <sheetData sheetId="42769"/>
      <sheetData sheetId="42770"/>
      <sheetData sheetId="42771"/>
      <sheetData sheetId="42772"/>
      <sheetData sheetId="42773"/>
      <sheetData sheetId="42774"/>
      <sheetData sheetId="42775"/>
      <sheetData sheetId="42776"/>
      <sheetData sheetId="42777"/>
      <sheetData sheetId="42778"/>
      <sheetData sheetId="42779"/>
      <sheetData sheetId="42780"/>
      <sheetData sheetId="42781"/>
      <sheetData sheetId="42782"/>
      <sheetData sheetId="42783"/>
      <sheetData sheetId="42784"/>
      <sheetData sheetId="42785"/>
      <sheetData sheetId="42786"/>
      <sheetData sheetId="42787"/>
      <sheetData sheetId="42788"/>
      <sheetData sheetId="42789"/>
      <sheetData sheetId="42790"/>
      <sheetData sheetId="42791"/>
      <sheetData sheetId="42792"/>
      <sheetData sheetId="42793"/>
      <sheetData sheetId="42794"/>
      <sheetData sheetId="42795"/>
      <sheetData sheetId="42796"/>
      <sheetData sheetId="42797"/>
      <sheetData sheetId="42798"/>
      <sheetData sheetId="42799"/>
      <sheetData sheetId="42800"/>
      <sheetData sheetId="42801"/>
      <sheetData sheetId="42802"/>
      <sheetData sheetId="42803"/>
      <sheetData sheetId="42804"/>
      <sheetData sheetId="42805"/>
      <sheetData sheetId="42806"/>
      <sheetData sheetId="42807"/>
      <sheetData sheetId="42808"/>
      <sheetData sheetId="42809"/>
      <sheetData sheetId="42810"/>
      <sheetData sheetId="42811"/>
      <sheetData sheetId="42812"/>
      <sheetData sheetId="42813"/>
      <sheetData sheetId="42814"/>
      <sheetData sheetId="42815"/>
      <sheetData sheetId="42816"/>
      <sheetData sheetId="42817"/>
      <sheetData sheetId="42818"/>
      <sheetData sheetId="42819"/>
      <sheetData sheetId="42820"/>
      <sheetData sheetId="42821"/>
      <sheetData sheetId="42822"/>
      <sheetData sheetId="42823"/>
      <sheetData sheetId="42824"/>
      <sheetData sheetId="42825"/>
      <sheetData sheetId="42826"/>
      <sheetData sheetId="42827"/>
      <sheetData sheetId="42828"/>
      <sheetData sheetId="42829"/>
      <sheetData sheetId="42830"/>
      <sheetData sheetId="42831"/>
      <sheetData sheetId="42832"/>
      <sheetData sheetId="42833"/>
      <sheetData sheetId="42834"/>
      <sheetData sheetId="42835"/>
      <sheetData sheetId="42836"/>
      <sheetData sheetId="42837"/>
      <sheetData sheetId="42838"/>
      <sheetData sheetId="42839"/>
      <sheetData sheetId="42840"/>
      <sheetData sheetId="42841"/>
      <sheetData sheetId="42842"/>
      <sheetData sheetId="42843"/>
      <sheetData sheetId="42844"/>
      <sheetData sheetId="42845"/>
      <sheetData sheetId="42846"/>
      <sheetData sheetId="42847"/>
      <sheetData sheetId="42848"/>
      <sheetData sheetId="42849"/>
      <sheetData sheetId="42850"/>
      <sheetData sheetId="42851"/>
      <sheetData sheetId="42852"/>
      <sheetData sheetId="42853"/>
      <sheetData sheetId="42854"/>
      <sheetData sheetId="42855"/>
      <sheetData sheetId="42856"/>
      <sheetData sheetId="42857"/>
      <sheetData sheetId="42858"/>
      <sheetData sheetId="42859"/>
      <sheetData sheetId="42860"/>
      <sheetData sheetId="42861"/>
      <sheetData sheetId="42862"/>
      <sheetData sheetId="42863"/>
      <sheetData sheetId="42864"/>
      <sheetData sheetId="42865"/>
      <sheetData sheetId="42866"/>
      <sheetData sheetId="42867"/>
      <sheetData sheetId="42868"/>
      <sheetData sheetId="42869"/>
      <sheetData sheetId="42870"/>
      <sheetData sheetId="42871"/>
      <sheetData sheetId="42872"/>
      <sheetData sheetId="42873"/>
      <sheetData sheetId="42874"/>
      <sheetData sheetId="42875"/>
      <sheetData sheetId="42876"/>
      <sheetData sheetId="42877"/>
      <sheetData sheetId="42878"/>
      <sheetData sheetId="42879"/>
      <sheetData sheetId="42880"/>
      <sheetData sheetId="42881"/>
      <sheetData sheetId="42882"/>
      <sheetData sheetId="42883"/>
      <sheetData sheetId="42884"/>
      <sheetData sheetId="42885"/>
      <sheetData sheetId="42886"/>
      <sheetData sheetId="42887"/>
      <sheetData sheetId="42888"/>
      <sheetData sheetId="42889"/>
      <sheetData sheetId="42890"/>
      <sheetData sheetId="42891"/>
      <sheetData sheetId="42892"/>
      <sheetData sheetId="42893"/>
      <sheetData sheetId="42894"/>
      <sheetData sheetId="42895"/>
      <sheetData sheetId="42896"/>
      <sheetData sheetId="42897"/>
      <sheetData sheetId="42898"/>
      <sheetData sheetId="42899"/>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sheetData sheetId="42933"/>
      <sheetData sheetId="42934"/>
      <sheetData sheetId="42935"/>
      <sheetData sheetId="42936"/>
      <sheetData sheetId="42937"/>
      <sheetData sheetId="42938"/>
      <sheetData sheetId="42939"/>
      <sheetData sheetId="42940"/>
      <sheetData sheetId="42941"/>
      <sheetData sheetId="42942"/>
      <sheetData sheetId="42943"/>
      <sheetData sheetId="42944"/>
      <sheetData sheetId="42945"/>
      <sheetData sheetId="42946"/>
      <sheetData sheetId="42947"/>
      <sheetData sheetId="42948"/>
      <sheetData sheetId="42949"/>
      <sheetData sheetId="42950"/>
      <sheetData sheetId="42951"/>
      <sheetData sheetId="42952"/>
      <sheetData sheetId="42953"/>
      <sheetData sheetId="42954"/>
      <sheetData sheetId="42955"/>
      <sheetData sheetId="42956"/>
      <sheetData sheetId="42957"/>
      <sheetData sheetId="42958"/>
      <sheetData sheetId="42959"/>
      <sheetData sheetId="42960"/>
      <sheetData sheetId="42961"/>
      <sheetData sheetId="42962"/>
      <sheetData sheetId="42963"/>
      <sheetData sheetId="42964"/>
      <sheetData sheetId="42965"/>
      <sheetData sheetId="42966"/>
      <sheetData sheetId="42967"/>
      <sheetData sheetId="42968"/>
      <sheetData sheetId="42969"/>
      <sheetData sheetId="42970"/>
      <sheetData sheetId="42971"/>
      <sheetData sheetId="42972"/>
      <sheetData sheetId="42973"/>
      <sheetData sheetId="42974"/>
      <sheetData sheetId="42975"/>
      <sheetData sheetId="42976"/>
      <sheetData sheetId="42977"/>
      <sheetData sheetId="42978"/>
      <sheetData sheetId="42979"/>
      <sheetData sheetId="42980"/>
      <sheetData sheetId="42981"/>
      <sheetData sheetId="42982"/>
      <sheetData sheetId="42983"/>
      <sheetData sheetId="42984"/>
      <sheetData sheetId="42985"/>
      <sheetData sheetId="42986"/>
      <sheetData sheetId="42987"/>
      <sheetData sheetId="42988"/>
      <sheetData sheetId="42989"/>
      <sheetData sheetId="42990"/>
      <sheetData sheetId="42991"/>
      <sheetData sheetId="42992"/>
      <sheetData sheetId="42993"/>
      <sheetData sheetId="42994"/>
      <sheetData sheetId="42995"/>
      <sheetData sheetId="42996"/>
      <sheetData sheetId="42997"/>
      <sheetData sheetId="42998"/>
      <sheetData sheetId="42999"/>
      <sheetData sheetId="43000"/>
      <sheetData sheetId="43001"/>
      <sheetData sheetId="43002"/>
      <sheetData sheetId="43003"/>
      <sheetData sheetId="43004"/>
      <sheetData sheetId="43005"/>
      <sheetData sheetId="43006"/>
      <sheetData sheetId="43007"/>
      <sheetData sheetId="43008"/>
      <sheetData sheetId="43009"/>
      <sheetData sheetId="43010"/>
      <sheetData sheetId="43011"/>
      <sheetData sheetId="43012"/>
      <sheetData sheetId="43013"/>
      <sheetData sheetId="43014"/>
      <sheetData sheetId="43015"/>
      <sheetData sheetId="43016"/>
      <sheetData sheetId="43017"/>
      <sheetData sheetId="43018"/>
      <sheetData sheetId="43019"/>
      <sheetData sheetId="43020"/>
      <sheetData sheetId="43021"/>
      <sheetData sheetId="43022"/>
      <sheetData sheetId="43023"/>
      <sheetData sheetId="43024"/>
      <sheetData sheetId="43025"/>
      <sheetData sheetId="43026"/>
      <sheetData sheetId="43027"/>
      <sheetData sheetId="43028"/>
      <sheetData sheetId="43029"/>
      <sheetData sheetId="43030"/>
      <sheetData sheetId="43031"/>
      <sheetData sheetId="43032"/>
      <sheetData sheetId="43033"/>
      <sheetData sheetId="43034"/>
      <sheetData sheetId="43035"/>
      <sheetData sheetId="43036"/>
      <sheetData sheetId="43037"/>
      <sheetData sheetId="43038"/>
      <sheetData sheetId="43039"/>
      <sheetData sheetId="43040"/>
      <sheetData sheetId="43041"/>
      <sheetData sheetId="43042"/>
      <sheetData sheetId="43043"/>
      <sheetData sheetId="43044"/>
      <sheetData sheetId="43045"/>
      <sheetData sheetId="43046"/>
      <sheetData sheetId="43047"/>
      <sheetData sheetId="43048"/>
      <sheetData sheetId="43049"/>
      <sheetData sheetId="43050"/>
      <sheetData sheetId="43051"/>
      <sheetData sheetId="43052"/>
      <sheetData sheetId="43053"/>
      <sheetData sheetId="43054"/>
      <sheetData sheetId="43055"/>
      <sheetData sheetId="43056"/>
      <sheetData sheetId="43057"/>
      <sheetData sheetId="43058"/>
      <sheetData sheetId="43059"/>
      <sheetData sheetId="43060"/>
      <sheetData sheetId="43061"/>
      <sheetData sheetId="43062"/>
      <sheetData sheetId="43063"/>
      <sheetData sheetId="43064"/>
      <sheetData sheetId="43065"/>
      <sheetData sheetId="43066"/>
      <sheetData sheetId="43067"/>
      <sheetData sheetId="43068"/>
      <sheetData sheetId="43069"/>
      <sheetData sheetId="43070"/>
      <sheetData sheetId="43071"/>
      <sheetData sheetId="43072"/>
      <sheetData sheetId="43073"/>
      <sheetData sheetId="43074"/>
      <sheetData sheetId="43075"/>
      <sheetData sheetId="43076"/>
      <sheetData sheetId="43077"/>
      <sheetData sheetId="43078"/>
      <sheetData sheetId="43079"/>
      <sheetData sheetId="43080"/>
      <sheetData sheetId="43081"/>
      <sheetData sheetId="43082"/>
      <sheetData sheetId="43083"/>
      <sheetData sheetId="43084"/>
      <sheetData sheetId="43085"/>
      <sheetData sheetId="43086"/>
      <sheetData sheetId="43087"/>
      <sheetData sheetId="43088"/>
      <sheetData sheetId="43089"/>
      <sheetData sheetId="43090"/>
      <sheetData sheetId="43091"/>
      <sheetData sheetId="43092"/>
      <sheetData sheetId="43093"/>
      <sheetData sheetId="43094"/>
      <sheetData sheetId="43095"/>
      <sheetData sheetId="43096"/>
      <sheetData sheetId="43097"/>
      <sheetData sheetId="43098"/>
      <sheetData sheetId="43099"/>
      <sheetData sheetId="43100"/>
      <sheetData sheetId="43101"/>
      <sheetData sheetId="43102"/>
      <sheetData sheetId="43103"/>
      <sheetData sheetId="43104"/>
      <sheetData sheetId="43105"/>
      <sheetData sheetId="43106"/>
      <sheetData sheetId="43107"/>
      <sheetData sheetId="43108"/>
      <sheetData sheetId="43109"/>
      <sheetData sheetId="43110"/>
      <sheetData sheetId="43111"/>
      <sheetData sheetId="43112"/>
      <sheetData sheetId="43113"/>
      <sheetData sheetId="43114"/>
      <sheetData sheetId="43115"/>
      <sheetData sheetId="43116"/>
      <sheetData sheetId="43117"/>
      <sheetData sheetId="43118"/>
      <sheetData sheetId="43119"/>
      <sheetData sheetId="43120"/>
      <sheetData sheetId="43121"/>
      <sheetData sheetId="43122"/>
      <sheetData sheetId="43123"/>
      <sheetData sheetId="43124"/>
      <sheetData sheetId="43125"/>
      <sheetData sheetId="43126"/>
      <sheetData sheetId="43127"/>
      <sheetData sheetId="43128"/>
      <sheetData sheetId="43129"/>
      <sheetData sheetId="43130"/>
      <sheetData sheetId="43131"/>
      <sheetData sheetId="43132"/>
      <sheetData sheetId="43133"/>
      <sheetData sheetId="43134"/>
      <sheetData sheetId="43135"/>
      <sheetData sheetId="43136"/>
      <sheetData sheetId="43137"/>
      <sheetData sheetId="43138"/>
      <sheetData sheetId="43139"/>
      <sheetData sheetId="43140"/>
      <sheetData sheetId="43141"/>
      <sheetData sheetId="43142"/>
      <sheetData sheetId="43143"/>
      <sheetData sheetId="43144"/>
      <sheetData sheetId="43145"/>
      <sheetData sheetId="43146"/>
      <sheetData sheetId="43147"/>
      <sheetData sheetId="43148"/>
      <sheetData sheetId="43149"/>
      <sheetData sheetId="43150"/>
      <sheetData sheetId="43151"/>
      <sheetData sheetId="43152"/>
      <sheetData sheetId="43153"/>
      <sheetData sheetId="43154"/>
      <sheetData sheetId="43155"/>
      <sheetData sheetId="43156"/>
      <sheetData sheetId="43157"/>
      <sheetData sheetId="43158"/>
      <sheetData sheetId="43159"/>
      <sheetData sheetId="43160"/>
      <sheetData sheetId="43161"/>
      <sheetData sheetId="43162"/>
      <sheetData sheetId="43163"/>
      <sheetData sheetId="43164"/>
      <sheetData sheetId="43165"/>
      <sheetData sheetId="43166"/>
      <sheetData sheetId="43167"/>
      <sheetData sheetId="43168"/>
      <sheetData sheetId="43169"/>
      <sheetData sheetId="43170"/>
      <sheetData sheetId="43171"/>
      <sheetData sheetId="43172"/>
      <sheetData sheetId="43173"/>
      <sheetData sheetId="43174"/>
      <sheetData sheetId="43175"/>
      <sheetData sheetId="43176"/>
      <sheetData sheetId="43177"/>
      <sheetData sheetId="43178"/>
      <sheetData sheetId="43179"/>
      <sheetData sheetId="43180"/>
      <sheetData sheetId="43181"/>
      <sheetData sheetId="43182"/>
      <sheetData sheetId="43183"/>
      <sheetData sheetId="43184"/>
      <sheetData sheetId="43185"/>
      <sheetData sheetId="43186"/>
      <sheetData sheetId="43187"/>
      <sheetData sheetId="43188"/>
      <sheetData sheetId="43189"/>
      <sheetData sheetId="43190"/>
      <sheetData sheetId="43191"/>
      <sheetData sheetId="43192"/>
      <sheetData sheetId="43193"/>
      <sheetData sheetId="43194"/>
      <sheetData sheetId="43195"/>
      <sheetData sheetId="43196"/>
      <sheetData sheetId="43197"/>
      <sheetData sheetId="43198"/>
      <sheetData sheetId="43199"/>
      <sheetData sheetId="43200"/>
      <sheetData sheetId="43201"/>
      <sheetData sheetId="43202"/>
      <sheetData sheetId="43203"/>
      <sheetData sheetId="43204"/>
      <sheetData sheetId="43205"/>
      <sheetData sheetId="43206"/>
      <sheetData sheetId="43207"/>
      <sheetData sheetId="43208"/>
      <sheetData sheetId="43209"/>
      <sheetData sheetId="43210"/>
      <sheetData sheetId="43211"/>
      <sheetData sheetId="43212"/>
      <sheetData sheetId="43213"/>
      <sheetData sheetId="43214"/>
      <sheetData sheetId="43215"/>
      <sheetData sheetId="43216"/>
      <sheetData sheetId="43217"/>
      <sheetData sheetId="43218"/>
      <sheetData sheetId="43219"/>
      <sheetData sheetId="43220"/>
      <sheetData sheetId="43221"/>
      <sheetData sheetId="43222"/>
      <sheetData sheetId="43223"/>
      <sheetData sheetId="43224"/>
      <sheetData sheetId="43225"/>
      <sheetData sheetId="43226"/>
      <sheetData sheetId="43227"/>
      <sheetData sheetId="43228"/>
      <sheetData sheetId="43229"/>
      <sheetData sheetId="43230"/>
      <sheetData sheetId="43231"/>
      <sheetData sheetId="43232"/>
      <sheetData sheetId="43233"/>
      <sheetData sheetId="43234"/>
      <sheetData sheetId="43235"/>
      <sheetData sheetId="43236"/>
      <sheetData sheetId="43237"/>
      <sheetData sheetId="43238"/>
      <sheetData sheetId="43239"/>
      <sheetData sheetId="43240"/>
      <sheetData sheetId="43241"/>
      <sheetData sheetId="43242"/>
      <sheetData sheetId="43243"/>
      <sheetData sheetId="43244"/>
      <sheetData sheetId="43245"/>
      <sheetData sheetId="43246"/>
      <sheetData sheetId="43247"/>
      <sheetData sheetId="43248"/>
      <sheetData sheetId="43249"/>
      <sheetData sheetId="43250"/>
      <sheetData sheetId="43251"/>
      <sheetData sheetId="43252"/>
      <sheetData sheetId="43253"/>
      <sheetData sheetId="43254"/>
      <sheetData sheetId="43255"/>
      <sheetData sheetId="43256"/>
      <sheetData sheetId="43257"/>
      <sheetData sheetId="43258"/>
      <sheetData sheetId="43259"/>
      <sheetData sheetId="43260" refreshError="1"/>
      <sheetData sheetId="43261" refreshError="1"/>
      <sheetData sheetId="43262" refreshError="1"/>
      <sheetData sheetId="43263" refreshError="1"/>
      <sheetData sheetId="43264" refreshError="1"/>
      <sheetData sheetId="43265" refreshError="1"/>
      <sheetData sheetId="43266" refreshError="1"/>
      <sheetData sheetId="43267" refreshError="1"/>
      <sheetData sheetId="43268" refreshError="1"/>
      <sheetData sheetId="43269" refreshError="1"/>
      <sheetData sheetId="43270" refreshError="1"/>
      <sheetData sheetId="43271" refreshError="1"/>
      <sheetData sheetId="43272" refreshError="1"/>
      <sheetData sheetId="43273" refreshError="1"/>
      <sheetData sheetId="43274" refreshError="1"/>
      <sheetData sheetId="43275" refreshError="1"/>
      <sheetData sheetId="43276">
        <row r="9">
          <cell r="A9" t="str">
            <v>A</v>
          </cell>
        </row>
      </sheetData>
      <sheetData sheetId="43277" refreshError="1"/>
      <sheetData sheetId="43278" refreshError="1"/>
      <sheetData sheetId="43279" refreshError="1"/>
      <sheetData sheetId="4328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 val="Data"/>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기성"/>
      <sheetName val="Intro"/>
      <sheetName val="Input"/>
      <sheetName val="Controls"/>
      <sheetName val="Details and Earnings Charts"/>
      <sheetName val="HVAC BoQ"/>
      <sheetName val="Data 1"/>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VIABILITY"/>
      <sheetName val="Steel"/>
      <sheetName val="CASHFLOW CODES"/>
      <sheetName val="Balance Sheet"/>
      <sheetName val="Detail Page"/>
      <sheetName val="Values"/>
      <sheetName val="Project Summary"/>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ANALIZ"/>
      <sheetName val="NOMI"/>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EXRATES"/>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row r="1">
          <cell r="A1" t="str">
            <v>A/1</v>
          </cell>
        </row>
      </sheetData>
      <sheetData sheetId="91"/>
      <sheetData sheetId="92">
        <row r="1">
          <cell r="A1" t="str">
            <v>A/1</v>
          </cell>
        </row>
      </sheetData>
      <sheetData sheetId="93">
        <row r="1">
          <cell r="A1" t="str">
            <v>A/1</v>
          </cell>
        </row>
      </sheetData>
      <sheetData sheetId="94">
        <row r="1">
          <cell r="A1" t="str">
            <v>A/1</v>
          </cell>
        </row>
      </sheetData>
      <sheetData sheetId="95">
        <row r="1">
          <cell r="A1" t="str">
            <v>A/1</v>
          </cell>
        </row>
      </sheetData>
      <sheetData sheetId="96">
        <row r="1">
          <cell r="A1" t="str">
            <v>A/1</v>
          </cell>
        </row>
      </sheetData>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ow r="1">
          <cell r="A1" t="str">
            <v>A/1</v>
          </cell>
        </row>
      </sheetData>
      <sheetData sheetId="208">
        <row r="1">
          <cell r="A1" t="str">
            <v>A/1</v>
          </cell>
        </row>
      </sheetData>
      <sheetData sheetId="209">
        <row r="1">
          <cell r="A1" t="str">
            <v>A/1</v>
          </cell>
        </row>
      </sheetData>
      <sheetData sheetId="210">
        <row r="1">
          <cell r="A1" t="str">
            <v>A/1</v>
          </cell>
        </row>
      </sheetData>
      <sheetData sheetId="211">
        <row r="1">
          <cell r="A1" t="str">
            <v>A/1</v>
          </cell>
        </row>
      </sheetData>
      <sheetData sheetId="212">
        <row r="1">
          <cell r="A1" t="str">
            <v>A/1</v>
          </cell>
        </row>
      </sheetData>
      <sheetData sheetId="213">
        <row r="1">
          <cell r="A1" t="str">
            <v>A/1</v>
          </cell>
        </row>
      </sheetData>
      <sheetData sheetId="214">
        <row r="1">
          <cell r="A1" t="str">
            <v>A/1</v>
          </cell>
        </row>
      </sheetData>
      <sheetData sheetId="215">
        <row r="1">
          <cell r="A1" t="str">
            <v>A/1</v>
          </cell>
        </row>
      </sheetData>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ow r="1">
          <cell r="A1" t="str">
            <v>A/1</v>
          </cell>
        </row>
      </sheetData>
      <sheetData sheetId="349">
        <row r="1">
          <cell r="A1" t="str">
            <v>A/1</v>
          </cell>
        </row>
      </sheetData>
      <sheetData sheetId="350">
        <row r="1">
          <cell r="A1" t="str">
            <v>A/1</v>
          </cell>
        </row>
      </sheetData>
      <sheetData sheetId="351">
        <row r="1">
          <cell r="A1" t="str">
            <v>A/1</v>
          </cell>
        </row>
      </sheetData>
      <sheetData sheetId="352">
        <row r="1">
          <cell r="A1" t="str">
            <v>A/1</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ow r="1">
          <cell r="A1" t="str">
            <v>A/1</v>
          </cell>
        </row>
      </sheetData>
      <sheetData sheetId="425">
        <row r="1">
          <cell r="A1" t="str">
            <v>A/1</v>
          </cell>
        </row>
      </sheetData>
      <sheetData sheetId="426">
        <row r="1">
          <cell r="A1" t="str">
            <v>A/1</v>
          </cell>
        </row>
      </sheetData>
      <sheetData sheetId="427">
        <row r="1">
          <cell r="A1" t="str">
            <v>A/1</v>
          </cell>
        </row>
      </sheetData>
      <sheetData sheetId="428">
        <row r="1">
          <cell r="A1" t="str">
            <v>A/1</v>
          </cell>
        </row>
      </sheetData>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ow r="1">
          <cell r="A1" t="str">
            <v>A/1</v>
          </cell>
        </row>
      </sheetData>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ow r="1">
          <cell r="A1" t="str">
            <v>A/1</v>
          </cell>
        </row>
      </sheetData>
      <sheetData sheetId="490">
        <row r="1">
          <cell r="A1" t="str">
            <v>A/1</v>
          </cell>
        </row>
      </sheetData>
      <sheetData sheetId="491">
        <row r="1">
          <cell r="A1" t="str">
            <v>A/1</v>
          </cell>
        </row>
      </sheetData>
      <sheetData sheetId="492">
        <row r="1">
          <cell r="A1" t="str">
            <v>A/1</v>
          </cell>
        </row>
      </sheetData>
      <sheetData sheetId="493">
        <row r="1">
          <cell r="A1" t="str">
            <v>A/1</v>
          </cell>
        </row>
      </sheetData>
      <sheetData sheetId="494">
        <row r="1">
          <cell r="A1" t="str">
            <v>A/1</v>
          </cell>
        </row>
      </sheetData>
      <sheetData sheetId="495">
        <row r="1">
          <cell r="A1" t="str">
            <v>A/1</v>
          </cell>
        </row>
      </sheetData>
      <sheetData sheetId="496">
        <row r="1">
          <cell r="A1" t="str">
            <v>A/1</v>
          </cell>
        </row>
      </sheetData>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ow r="1">
          <cell r="A1" t="str">
            <v>A/1</v>
          </cell>
        </row>
      </sheetData>
      <sheetData sheetId="534">
        <row r="1">
          <cell r="A1" t="str">
            <v>A/1</v>
          </cell>
        </row>
      </sheetData>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ow r="1">
          <cell r="A1" t="str">
            <v>A/1</v>
          </cell>
        </row>
      </sheetData>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ow r="1">
          <cell r="A1" t="str">
            <v>A/1</v>
          </cell>
        </row>
      </sheetData>
      <sheetData sheetId="754"/>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sheetData sheetId="788" refreshError="1"/>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sheetData sheetId="805"/>
      <sheetData sheetId="806"/>
      <sheetData sheetId="807"/>
      <sheetData sheetId="808"/>
      <sheetData sheetId="809"/>
      <sheetData sheetId="810"/>
      <sheetData sheetId="811"/>
      <sheetData sheetId="812" refreshError="1"/>
      <sheetData sheetId="813" refreshError="1"/>
      <sheetData sheetId="814" refreshError="1"/>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row r="1">
          <cell r="A1" t="str">
            <v>A/1</v>
          </cell>
        </row>
      </sheetData>
      <sheetData sheetId="827"/>
      <sheetData sheetId="828">
        <row r="1">
          <cell r="A1" t="str">
            <v>A/1</v>
          </cell>
        </row>
      </sheetData>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row r="1">
          <cell r="A1" t="str">
            <v>A/1</v>
          </cell>
        </row>
      </sheetData>
      <sheetData sheetId="854"/>
      <sheetData sheetId="855">
        <row r="1">
          <cell r="A1" t="str">
            <v>A/1</v>
          </cell>
        </row>
      </sheetData>
      <sheetData sheetId="856">
        <row r="1">
          <cell r="A1" t="str">
            <v>A/1</v>
          </cell>
        </row>
      </sheetData>
      <sheetData sheetId="857"/>
      <sheetData sheetId="858">
        <row r="1">
          <cell r="A1" t="str">
            <v>A/1</v>
          </cell>
        </row>
      </sheetData>
      <sheetData sheetId="859"/>
      <sheetData sheetId="860"/>
      <sheetData sheetId="861">
        <row r="1">
          <cell r="A1" t="str">
            <v>A/1</v>
          </cell>
        </row>
      </sheetData>
      <sheetData sheetId="862"/>
      <sheetData sheetId="863"/>
      <sheetData sheetId="864"/>
      <sheetData sheetId="865"/>
      <sheetData sheetId="866"/>
      <sheetData sheetId="867">
        <row r="1">
          <cell r="A1" t="str">
            <v>A/1</v>
          </cell>
        </row>
      </sheetData>
      <sheetData sheetId="868"/>
      <sheetData sheetId="869"/>
      <sheetData sheetId="870">
        <row r="1">
          <cell r="A1" t="str">
            <v>A/1</v>
          </cell>
        </row>
      </sheetData>
      <sheetData sheetId="871">
        <row r="1">
          <cell r="A1" t="str">
            <v>A/1</v>
          </cell>
        </row>
      </sheetData>
      <sheetData sheetId="872"/>
      <sheetData sheetId="873"/>
      <sheetData sheetId="874">
        <row r="1">
          <cell r="A1" t="str">
            <v>A/1</v>
          </cell>
        </row>
      </sheetData>
      <sheetData sheetId="875"/>
      <sheetData sheetId="876">
        <row r="1">
          <cell r="A1" t="str">
            <v>A/1</v>
          </cell>
        </row>
      </sheetData>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row r="1">
          <cell r="A1" t="str">
            <v>A/1</v>
          </cell>
        </row>
      </sheetData>
      <sheetData sheetId="938"/>
      <sheetData sheetId="939">
        <row r="1">
          <cell r="A1" t="str">
            <v>A/1</v>
          </cell>
        </row>
      </sheetData>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row r="1">
          <cell r="A1" t="str">
            <v>A/1</v>
          </cell>
        </row>
      </sheetData>
      <sheetData sheetId="963"/>
      <sheetData sheetId="964"/>
      <sheetData sheetId="965"/>
      <sheetData sheetId="966">
        <row r="1">
          <cell r="A1" t="str">
            <v>A/1</v>
          </cell>
        </row>
      </sheetData>
      <sheetData sheetId="967"/>
      <sheetData sheetId="968">
        <row r="1">
          <cell r="A1" t="str">
            <v>A/1</v>
          </cell>
        </row>
      </sheetData>
      <sheetData sheetId="969"/>
      <sheetData sheetId="970"/>
      <sheetData sheetId="971">
        <row r="1">
          <cell r="A1" t="str">
            <v>A/1</v>
          </cell>
        </row>
      </sheetData>
      <sheetData sheetId="972">
        <row r="1">
          <cell r="A1" t="str">
            <v>A/1</v>
          </cell>
        </row>
      </sheetData>
      <sheetData sheetId="973">
        <row r="1">
          <cell r="A1" t="str">
            <v>A/1</v>
          </cell>
        </row>
      </sheetData>
      <sheetData sheetId="974"/>
      <sheetData sheetId="975"/>
      <sheetData sheetId="976"/>
      <sheetData sheetId="977"/>
      <sheetData sheetId="978"/>
      <sheetData sheetId="979">
        <row r="1">
          <cell r="A1" t="str">
            <v>A/1</v>
          </cell>
        </row>
      </sheetData>
      <sheetData sheetId="980">
        <row r="1">
          <cell r="A1" t="str">
            <v>A/1</v>
          </cell>
        </row>
      </sheetData>
      <sheetData sheetId="981">
        <row r="1">
          <cell r="A1" t="str">
            <v>A/1</v>
          </cell>
        </row>
      </sheetData>
      <sheetData sheetId="982"/>
      <sheetData sheetId="983">
        <row r="1">
          <cell r="A1" t="str">
            <v>A/1</v>
          </cell>
        </row>
      </sheetData>
      <sheetData sheetId="984"/>
      <sheetData sheetId="985"/>
      <sheetData sheetId="986"/>
      <sheetData sheetId="987"/>
      <sheetData sheetId="988"/>
      <sheetData sheetId="989"/>
      <sheetData sheetId="990"/>
      <sheetData sheetId="991"/>
      <sheetData sheetId="992">
        <row r="1">
          <cell r="A1" t="str">
            <v>A/1</v>
          </cell>
        </row>
      </sheetData>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row r="1">
          <cell r="A1" t="str">
            <v>A/1</v>
          </cell>
        </row>
      </sheetData>
      <sheetData sheetId="1044"/>
      <sheetData sheetId="1045"/>
      <sheetData sheetId="1046">
        <row r="1">
          <cell r="A1" t="str">
            <v>A/1</v>
          </cell>
        </row>
      </sheetData>
      <sheetData sheetId="1047">
        <row r="1">
          <cell r="A1" t="str">
            <v>A/1</v>
          </cell>
        </row>
      </sheetData>
      <sheetData sheetId="1048">
        <row r="1">
          <cell r="A1" t="str">
            <v>A/1</v>
          </cell>
        </row>
      </sheetData>
      <sheetData sheetId="1049"/>
      <sheetData sheetId="1050">
        <row r="1">
          <cell r="A1" t="str">
            <v>A/1</v>
          </cell>
        </row>
      </sheetData>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row r="1">
          <cell r="A1" t="str">
            <v>A/1</v>
          </cell>
        </row>
      </sheetData>
      <sheetData sheetId="1078"/>
      <sheetData sheetId="1079"/>
      <sheetData sheetId="1080"/>
      <sheetData sheetId="1081"/>
      <sheetData sheetId="1082"/>
      <sheetData sheetId="1083">
        <row r="1">
          <cell r="A1" t="str">
            <v>A/1</v>
          </cell>
        </row>
      </sheetData>
      <sheetData sheetId="1084"/>
      <sheetData sheetId="1085"/>
      <sheetData sheetId="1086"/>
      <sheetData sheetId="1087"/>
      <sheetData sheetId="1088"/>
      <sheetData sheetId="1089"/>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row r="1">
          <cell r="A1" t="str">
            <v>A/1</v>
          </cell>
        </row>
      </sheetData>
      <sheetData sheetId="1102"/>
      <sheetData sheetId="1103">
        <row r="1">
          <cell r="A1" t="str">
            <v>A/1</v>
          </cell>
        </row>
      </sheetData>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row r="1">
          <cell r="A1" t="str">
            <v>A/1</v>
          </cell>
        </row>
      </sheetData>
      <sheetData sheetId="1131"/>
      <sheetData sheetId="1132"/>
      <sheetData sheetId="1133"/>
      <sheetData sheetId="1134"/>
      <sheetData sheetId="1135"/>
      <sheetData sheetId="1136">
        <row r="1">
          <cell r="A1" t="str">
            <v>A/1</v>
          </cell>
        </row>
      </sheetData>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row r="1">
          <cell r="A1" t="str">
            <v>A/1</v>
          </cell>
        </row>
      </sheetData>
      <sheetData sheetId="1214"/>
      <sheetData sheetId="1215">
        <row r="1">
          <cell r="A1" t="str">
            <v>A/1</v>
          </cell>
        </row>
      </sheetData>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ow r="1">
          <cell r="A1" t="str">
            <v>A/1</v>
          </cell>
        </row>
      </sheetData>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refreshError="1"/>
      <sheetData sheetId="1315" refreshError="1"/>
      <sheetData sheetId="1316" refreshError="1"/>
      <sheetData sheetId="1317"/>
      <sheetData sheetId="1318"/>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Sheet2"/>
      <sheetName val="total cost"/>
      <sheetName val="budget unite"/>
      <sheetName val="loock ahead 1W"/>
      <sheetName val="BC - Final Templates"/>
      <sheetName val="RCBC Reinforcement"/>
      <sheetName val="Manhole Sch"/>
      <sheetName val="Intro"/>
      <sheetName val="eval"/>
      <sheetName val="Mhr&amp;Eq"/>
      <sheetName val="TTL"/>
      <sheetName val="MOTOR"/>
      <sheetName val="Summary"/>
      <sheetName val="BOQ"/>
      <sheetName val="Val breakdown"/>
      <sheetName val="SUP-DET"/>
      <sheetName val="P-Sum-Cab"/>
      <sheetName val="Gen Summary"/>
      <sheetName val="RE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s>
    <sheetDataSet>
      <sheetData sheetId="0"/>
      <sheetData sheetId="1"/>
      <sheetData sheetId="2">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PDS U-1400"/>
      <sheetName val="BULD.3"/>
      <sheetName val="RING WALL"/>
      <sheetName val="Vendors"/>
      <sheetName val="Labor abs-NMR"/>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dimension ref="A1:GA11"/>
  <sheetViews>
    <sheetView zoomScale="85" zoomScaleNormal="85" workbookViewId="0">
      <selection activeCell="DC3" sqref="DC3"/>
    </sheetView>
  </sheetViews>
  <sheetFormatPr defaultRowHeight="14.4"/>
  <cols>
    <col min="1" max="1" width="9.88671875" bestFit="1" customWidth="1"/>
    <col min="2" max="2" width="16.88671875" customWidth="1"/>
    <col min="3" max="3" width="11.33203125" bestFit="1" customWidth="1"/>
    <col min="4" max="5" width="15.33203125" bestFit="1" customWidth="1"/>
    <col min="10" max="10" width="12.44140625" bestFit="1" customWidth="1"/>
    <col min="11" max="11" width="11.109375" bestFit="1" customWidth="1"/>
    <col min="12" max="12" width="12.109375" bestFit="1" customWidth="1"/>
    <col min="13" max="13" width="11.44140625" bestFit="1" customWidth="1"/>
    <col min="14" max="14" width="12.6640625" bestFit="1" customWidth="1"/>
    <col min="15" max="15" width="11.109375" bestFit="1" customWidth="1"/>
    <col min="16" max="16" width="14" bestFit="1" customWidth="1"/>
    <col min="17" max="17" width="13.33203125" customWidth="1"/>
    <col min="18" max="20" width="11.44140625" bestFit="1" customWidth="1"/>
    <col min="21" max="23" width="10.44140625" bestFit="1" customWidth="1"/>
    <col min="27" max="27" width="9.44140625" bestFit="1" customWidth="1"/>
    <col min="36" max="37" width="14.44140625" bestFit="1" customWidth="1"/>
    <col min="38" max="39" width="14.44140625" customWidth="1"/>
    <col min="53" max="53" width="14" bestFit="1" customWidth="1"/>
    <col min="54" max="54" width="17.6640625" bestFit="1" customWidth="1"/>
    <col min="55" max="55" width="15.88671875" customWidth="1"/>
    <col min="72" max="74" width="9.33203125" bestFit="1" customWidth="1"/>
    <col min="75" max="75" width="9.6640625" bestFit="1" customWidth="1"/>
    <col min="76" max="76" width="9.33203125" bestFit="1" customWidth="1"/>
    <col min="77" max="77" width="9.6640625" bestFit="1" customWidth="1"/>
    <col min="79" max="79" width="9.109375" bestFit="1" customWidth="1"/>
    <col min="80" max="80" width="9.6640625" bestFit="1" customWidth="1"/>
    <col min="89" max="91" width="9.44140625" bestFit="1" customWidth="1"/>
    <col min="92" max="92" width="9.6640625" bestFit="1" customWidth="1"/>
    <col min="93" max="94" width="9.44140625" bestFit="1" customWidth="1"/>
    <col min="95" max="95" width="9" bestFit="1" customWidth="1"/>
    <col min="103" max="103" width="10.109375" customWidth="1"/>
    <col min="104" max="104" width="8.88671875" customWidth="1"/>
    <col min="105" max="105" width="12.33203125" bestFit="1" customWidth="1"/>
    <col min="106" max="118" width="8.88671875" customWidth="1"/>
    <col min="166" max="166" width="11" customWidth="1"/>
    <col min="175" max="175" width="10.88671875" customWidth="1"/>
    <col min="176" max="176" width="9.44140625" bestFit="1" customWidth="1"/>
    <col min="177" max="177" width="9.6640625" bestFit="1" customWidth="1"/>
    <col min="178" max="178" width="9" bestFit="1" customWidth="1"/>
    <col min="179" max="179" width="9.6640625" bestFit="1" customWidth="1"/>
    <col min="180" max="180" width="9.109375" bestFit="1" customWidth="1"/>
    <col min="183" max="183" width="14.44140625" customWidth="1"/>
  </cols>
  <sheetData>
    <row r="1" spans="1:183" ht="15" thickBot="1">
      <c r="A1" s="13" t="e">
        <f>'Weekly Progress Report'!#REF!</f>
        <v>#REF!</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row>
    <row r="2" spans="1:183">
      <c r="A2" s="13"/>
      <c r="B2" s="13" t="e">
        <f>'Weekly Progress Report'!#REF!</f>
        <v>#REF!</v>
      </c>
      <c r="C2" s="13"/>
      <c r="D2" s="13"/>
      <c r="E2" s="13"/>
      <c r="F2" s="13"/>
      <c r="G2" s="13"/>
      <c r="H2" s="13"/>
      <c r="I2" s="13"/>
      <c r="J2" s="211" t="str">
        <f>'Weekly Progress Report'!F2</f>
        <v>Key Dates</v>
      </c>
      <c r="K2" s="212"/>
      <c r="L2" s="212"/>
      <c r="M2" s="212"/>
      <c r="N2" s="212"/>
      <c r="O2" s="212"/>
      <c r="P2" s="212"/>
      <c r="Q2" s="212"/>
      <c r="R2" s="212"/>
      <c r="S2" s="212"/>
      <c r="T2" s="213"/>
      <c r="U2" s="211" t="str">
        <f>'Weekly Progress Report'!$L$2</f>
        <v>Cost Summary (SR)</v>
      </c>
      <c r="V2" s="212"/>
      <c r="W2" s="212"/>
      <c r="X2" s="212"/>
      <c r="Y2" s="212"/>
      <c r="Z2" s="212"/>
      <c r="AA2" s="212"/>
      <c r="AB2" s="213"/>
      <c r="AC2" s="212"/>
      <c r="AD2" s="211" t="str">
        <f>'Weekly Progress Report'!$T$2</f>
        <v>Performance Summary</v>
      </c>
      <c r="AE2" s="212"/>
      <c r="AF2" s="212"/>
      <c r="AG2" s="212"/>
      <c r="AH2" s="212"/>
      <c r="AI2" s="212"/>
      <c r="AJ2" s="212"/>
      <c r="AK2" s="212"/>
      <c r="AL2" s="212"/>
      <c r="AM2" s="212"/>
      <c r="AN2" s="212"/>
      <c r="AO2" s="213"/>
      <c r="AP2" s="211" t="e">
        <f>'Weekly Progress Report'!#REF!</f>
        <v>#REF!</v>
      </c>
      <c r="AQ2" s="212"/>
      <c r="AR2" s="212"/>
      <c r="AS2" s="213"/>
      <c r="AT2" s="211" t="e">
        <f>'Weekly Progress Report'!#REF!</f>
        <v>#REF!</v>
      </c>
      <c r="AU2" s="212"/>
      <c r="AV2" s="213"/>
      <c r="AW2" s="211" t="e">
        <f>'Weekly Progress Report'!#REF!</f>
        <v>#REF!</v>
      </c>
      <c r="AX2" s="212"/>
      <c r="AY2" s="212"/>
      <c r="AZ2" s="212"/>
      <c r="BA2" s="212"/>
      <c r="BB2" s="212"/>
      <c r="BC2" s="213"/>
      <c r="BD2" s="211" t="str">
        <f>'Weekly Progress Report'!K51</f>
        <v>Quality Reports</v>
      </c>
      <c r="BE2" s="212"/>
      <c r="BF2" s="212"/>
      <c r="BG2" s="212"/>
      <c r="BH2" s="212"/>
      <c r="BI2" s="212"/>
      <c r="BJ2" s="212"/>
      <c r="BK2" s="212"/>
      <c r="BL2" s="212"/>
      <c r="BM2" s="212"/>
      <c r="BN2" s="212"/>
      <c r="BO2" s="212"/>
      <c r="BP2" s="212"/>
      <c r="BQ2" s="212"/>
      <c r="BR2" s="212"/>
      <c r="BS2" s="213"/>
      <c r="BT2" s="211" t="str">
        <f>'Weekly Progress Report'!K59</f>
        <v>Key Submittals Approval Status</v>
      </c>
      <c r="BU2" s="212"/>
      <c r="BV2" s="212"/>
      <c r="BW2" s="212"/>
      <c r="BX2" s="212"/>
      <c r="BY2" s="212"/>
      <c r="BZ2" s="212"/>
      <c r="CA2" s="212"/>
      <c r="CB2" s="212"/>
      <c r="CC2" s="213"/>
      <c r="CD2" s="211" t="str">
        <f>'Weekly Progress Report'!K65</f>
        <v>Invoices Summary</v>
      </c>
      <c r="CE2" s="212"/>
      <c r="CF2" s="212"/>
      <c r="CG2" s="212"/>
      <c r="CH2" s="212"/>
      <c r="CI2" s="212"/>
      <c r="CJ2" s="212"/>
      <c r="CK2" s="212"/>
      <c r="CL2" s="212"/>
      <c r="CM2" s="212"/>
      <c r="CN2" s="212"/>
      <c r="CO2" s="212"/>
      <c r="CP2" s="212"/>
      <c r="CQ2" s="213"/>
      <c r="CR2" s="211" t="str">
        <f>'Weekly Progress Report'!K73</f>
        <v>Resources at Site</v>
      </c>
      <c r="CS2" s="212"/>
      <c r="CT2" s="212"/>
      <c r="CU2" s="212"/>
      <c r="CV2" s="212"/>
      <c r="CW2" s="212"/>
      <c r="CX2" s="213"/>
      <c r="CY2" s="211" t="str">
        <f>'Weekly Progress Report'!V51</f>
        <v>Safety Statistics</v>
      </c>
      <c r="CZ2" s="212"/>
      <c r="DA2" s="212"/>
      <c r="DB2" s="212"/>
      <c r="DC2" s="212"/>
      <c r="DD2" s="212"/>
      <c r="DE2" s="212"/>
      <c r="DF2" s="212"/>
      <c r="DG2" s="212"/>
      <c r="DH2" s="212"/>
      <c r="DI2" s="212"/>
      <c r="DJ2" s="212"/>
      <c r="DK2" s="212"/>
      <c r="DL2" s="212"/>
      <c r="DM2" s="212"/>
      <c r="DN2" s="212"/>
      <c r="DO2" s="212"/>
      <c r="DP2" s="212"/>
      <c r="DQ2" s="212"/>
      <c r="DR2" s="212"/>
      <c r="DS2" s="212"/>
      <c r="DT2" s="212"/>
      <c r="DU2" s="212"/>
      <c r="DV2" s="212"/>
      <c r="DW2" s="212"/>
      <c r="DX2" s="212"/>
      <c r="DY2" s="212"/>
      <c r="DZ2" s="212"/>
      <c r="EA2" s="212"/>
      <c r="EB2" s="212"/>
      <c r="EC2" s="212"/>
      <c r="ED2" s="212"/>
      <c r="EE2" s="212"/>
      <c r="EF2" s="212"/>
      <c r="EG2" s="212"/>
      <c r="EH2" s="212"/>
      <c r="EI2" s="212"/>
      <c r="EJ2" s="212"/>
      <c r="EK2" s="212"/>
      <c r="EL2" s="212"/>
      <c r="EM2" s="212"/>
      <c r="EN2" s="212"/>
      <c r="EO2" s="212"/>
      <c r="EP2" s="212"/>
      <c r="EQ2" s="212"/>
      <c r="ER2" s="212"/>
      <c r="ES2" s="212"/>
      <c r="ET2" s="212"/>
      <c r="EU2" s="212"/>
      <c r="EV2" s="212"/>
      <c r="EW2" s="212"/>
      <c r="EX2" s="212"/>
      <c r="EY2" s="212"/>
      <c r="EZ2" s="212"/>
      <c r="FA2" s="212"/>
      <c r="FB2" s="212"/>
      <c r="FC2" s="212"/>
      <c r="FD2" s="212"/>
      <c r="FE2" s="212"/>
      <c r="FF2" s="212"/>
      <c r="FG2" s="212"/>
      <c r="FH2" s="212"/>
      <c r="FI2" s="212"/>
      <c r="FJ2" s="213"/>
      <c r="FK2" s="211" t="e">
        <f>'Weekly Progress Report'!#REF!</f>
        <v>#REF!</v>
      </c>
      <c r="FL2" s="212"/>
      <c r="FM2" s="212"/>
      <c r="FN2" s="212"/>
      <c r="FO2" s="212"/>
      <c r="FP2" s="212"/>
      <c r="FQ2" s="212"/>
      <c r="FR2" s="213"/>
      <c r="FS2" s="211" t="e">
        <f>'Weekly Progress Report'!#REF!</f>
        <v>#REF!</v>
      </c>
      <c r="FT2" s="212"/>
      <c r="FU2" s="212"/>
      <c r="FV2" s="212"/>
      <c r="FW2" s="212"/>
      <c r="FX2" s="212"/>
      <c r="FY2" s="212"/>
      <c r="FZ2" s="212"/>
      <c r="GA2" s="213"/>
    </row>
    <row r="3" spans="1:183" s="45" customFormat="1" ht="56.25" customHeight="1">
      <c r="A3" s="911" t="str">
        <f>'Weekly Progress Report'!AE1</f>
        <v>Data Date</v>
      </c>
      <c r="B3" s="911" t="e">
        <f>'Weekly Progress Report'!#REF!</f>
        <v>#REF!</v>
      </c>
      <c r="C3" s="911" t="e">
        <f>'Weekly Progress Report'!#REF!</f>
        <v>#REF!</v>
      </c>
      <c r="D3" s="911" t="e">
        <f>'Weekly Progress Report'!#REF!</f>
        <v>#REF!</v>
      </c>
      <c r="E3" s="911" t="e">
        <f>'Weekly Progress Report'!#REF!</f>
        <v>#REF!</v>
      </c>
      <c r="F3" s="911" t="str">
        <f>'Weekly Progress Report'!C4</f>
        <v>Stage</v>
      </c>
      <c r="G3" s="911" t="str">
        <f>'Weekly Progress Report'!C5</f>
        <v>Status</v>
      </c>
      <c r="H3" s="911" t="str">
        <f>'Weekly Progress Report'!C6</f>
        <v>Modon PM</v>
      </c>
      <c r="I3" s="912" t="str">
        <f>'Weekly Progress Report'!Z2</f>
        <v>Project Scope</v>
      </c>
      <c r="J3" s="913" t="str">
        <f>'Weekly Progress Report'!F3</f>
        <v xml:space="preserve">Contract Award </v>
      </c>
      <c r="K3" s="911" t="str">
        <f>'Weekly Progress Report'!F4</f>
        <v xml:space="preserve">Contract Sign </v>
      </c>
      <c r="L3" s="911" t="str">
        <f>'Weekly Progress Report'!F5</f>
        <v xml:space="preserve">Site Handover </v>
      </c>
      <c r="M3" s="911" t="str">
        <f>'Weekly Progress Report'!F6</f>
        <v>Original Completion</v>
      </c>
      <c r="N3" s="911" t="str">
        <f>'Weekly Progress Report'!$H$3</f>
        <v>Contract Award  (Hijri)</v>
      </c>
      <c r="O3" s="911" t="str">
        <f>'Weekly Progress Report'!$H$4</f>
        <v>Contract Sign  (Hijri)</v>
      </c>
      <c r="P3" s="911" t="str">
        <f>'Weekly Progress Report'!$H$5</f>
        <v>Site Handover  (Hijri)</v>
      </c>
      <c r="Q3" s="911" t="str">
        <f>'Weekly Progress Report'!$H$6</f>
        <v>Original Completion (Hijri)</v>
      </c>
      <c r="R3" s="911" t="str">
        <f>'Weekly Progress Report'!$J$3</f>
        <v xml:space="preserve">Revised Completion </v>
      </c>
      <c r="S3" s="911" t="str">
        <f>'Weekly Progress Report'!$J$4</f>
        <v xml:space="preserve">Committed Completion </v>
      </c>
      <c r="T3" s="914" t="str">
        <f>'Weekly Progress Report'!$J$5</f>
        <v>Forecast Completion</v>
      </c>
      <c r="U3" s="913" t="str">
        <f>'Weekly Progress Report'!$L$3</f>
        <v>Original Contract Value</v>
      </c>
      <c r="V3" s="911" t="str">
        <f>'Weekly Progress Report'!$L$4</f>
        <v>Revised Contract Value</v>
      </c>
      <c r="W3" s="911" t="str">
        <f>'Weekly Progress Report'!$L$5</f>
        <v>Estimate At Completion Value</v>
      </c>
      <c r="X3" s="911" t="str">
        <f>'Weekly Progress Report'!$L$6</f>
        <v xml:space="preserve">Potential Changes </v>
      </c>
      <c r="Y3" s="911" t="str">
        <f>'Weekly Progress Report'!$P$3</f>
        <v>O&amp;M Value (if any)</v>
      </c>
      <c r="Z3" s="911" t="str">
        <f>'Weekly Progress Report'!$P$4</f>
        <v>Submitted Invoices (Gross Value)</v>
      </c>
      <c r="AA3" s="911" t="str">
        <f>'Weekly Progress Report'!$P$5</f>
        <v>Penalities</v>
      </c>
      <c r="AB3" s="914" t="str">
        <f>'Weekly Progress Report'!$P$6</f>
        <v>FIR Value (Todate)</v>
      </c>
      <c r="AC3" s="915" t="s">
        <v>0</v>
      </c>
      <c r="AD3" s="911" t="str">
        <f>'Weekly Progress Report'!$T$3</f>
        <v>Plan Value</v>
      </c>
      <c r="AE3" s="911" t="str">
        <f>'Weekly Progress Report'!$T$4</f>
        <v>Earn Value</v>
      </c>
      <c r="AF3" s="911" t="str">
        <f>'Weekly Progress Report'!$V$3</f>
        <v>Phys. Plan Value</v>
      </c>
      <c r="AG3" s="911" t="str">
        <f>'Weekly Progress Report'!$V$4</f>
        <v>Phys. Earn Value</v>
      </c>
      <c r="AH3" s="911" t="str">
        <f>'Weekly Progress Report'!$X$3</f>
        <v>Quality Score</v>
      </c>
      <c r="AI3" s="911" t="str">
        <f>'Weekly Progress Report'!$X$5</f>
        <v>Safety 
Score</v>
      </c>
      <c r="AJ3" s="911" t="s">
        <v>1</v>
      </c>
      <c r="AK3" s="911" t="s">
        <v>2</v>
      </c>
      <c r="AL3" s="911" t="s">
        <v>3</v>
      </c>
      <c r="AM3" s="911" t="s">
        <v>3</v>
      </c>
      <c r="AN3" s="911" t="s">
        <v>4</v>
      </c>
      <c r="AO3" s="914" t="s">
        <v>4</v>
      </c>
      <c r="AP3" s="913" t="s">
        <v>5</v>
      </c>
      <c r="AQ3" s="911" t="s">
        <v>6</v>
      </c>
      <c r="AR3" s="911" t="s">
        <v>7</v>
      </c>
      <c r="AS3" s="914" t="s">
        <v>8</v>
      </c>
      <c r="AT3" s="913" t="s">
        <v>9</v>
      </c>
      <c r="AU3" s="911" t="s">
        <v>10</v>
      </c>
      <c r="AV3" s="914" t="s">
        <v>11</v>
      </c>
      <c r="AW3" s="913" t="str">
        <f>'Weekly Progress Report'!B70</f>
        <v>Total Materials</v>
      </c>
      <c r="AX3" s="911" t="str">
        <f>'Weekly Progress Report'!C70</f>
        <v>Total Number of P.O.</v>
      </c>
      <c r="AY3" s="911" t="str">
        <f>'Weekly Progress Report'!D70</f>
        <v>Actual P.O.
To Date</v>
      </c>
      <c r="AZ3" s="911" t="str">
        <f>'Weekly Progress Report'!E70</f>
        <v>Remaining P.O</v>
      </c>
      <c r="BA3" s="911" t="str">
        <f>'Weekly Progress Report'!F70</f>
        <v>Material on Site</v>
      </c>
      <c r="BB3" s="911" t="str">
        <f>'Weekly Progress Report'!G70</f>
        <v>Remaining Materials</v>
      </c>
      <c r="BC3" s="914" t="str">
        <f>'Weekly Progress Report'!H70</f>
        <v>Material Delivery Completion (Date)</v>
      </c>
      <c r="BD3" s="913" t="str">
        <f>"NCR "&amp;'Weekly Progress Report'!M52</f>
        <v>NCR Issued</v>
      </c>
      <c r="BE3" s="911" t="str">
        <f>"NCR "&amp;'Weekly Progress Report'!N52</f>
        <v>NCR Closed</v>
      </c>
      <c r="BF3" s="911" t="str">
        <f>"NCR "&amp;'Weekly Progress Report'!O52</f>
        <v>NCR Pending</v>
      </c>
      <c r="BG3" s="911" t="str">
        <f>"NCR "&amp;'Weekly Progress Report'!P52</f>
        <v>NCR Avg. Closing
(Days)</v>
      </c>
      <c r="BH3" s="911" t="str">
        <f>"SIR "&amp;'Weekly Progress Report'!M52</f>
        <v>SIR Issued</v>
      </c>
      <c r="BI3" s="911" t="str">
        <f>"SIR "&amp;'Weekly Progress Report'!N52</f>
        <v>SIR Closed</v>
      </c>
      <c r="BJ3" s="911" t="str">
        <f>"SIR "&amp;'Weekly Progress Report'!O52</f>
        <v>SIR Pending</v>
      </c>
      <c r="BK3" s="911" t="str">
        <f>"SIR "&amp;'Weekly Progress Report'!P52</f>
        <v>SIR Avg. Closing
(Days)</v>
      </c>
      <c r="BL3" s="911" t="str">
        <f>"MIR "&amp;'Weekly Progress Report'!M52</f>
        <v>MIR Issued</v>
      </c>
      <c r="BM3" s="911" t="str">
        <f>"MIR "&amp;'Weekly Progress Report'!N52</f>
        <v>MIR Closed</v>
      </c>
      <c r="BN3" s="911" t="str">
        <f>"MIR "&amp;'Weekly Progress Report'!O52</f>
        <v>MIR Pending</v>
      </c>
      <c r="BO3" s="911" t="str">
        <f>"MIR "&amp;'Weekly Progress Report'!P52</f>
        <v>MIR Avg. Closing
(Days)</v>
      </c>
      <c r="BP3" s="911" t="str">
        <f>"FIR "&amp;'Weekly Progress Report'!M52</f>
        <v>FIR Issued</v>
      </c>
      <c r="BQ3" s="911" t="str">
        <f>"FIR "&amp;'Weekly Progress Report'!N52</f>
        <v>FIR Closed</v>
      </c>
      <c r="BR3" s="911" t="str">
        <f>"FIR "&amp;'Weekly Progress Report'!O52</f>
        <v>FIR Pending</v>
      </c>
      <c r="BS3" s="914" t="str">
        <f>"FIR "&amp;'Weekly Progress Report'!P52</f>
        <v>FIR Avg. Closing
(Days)</v>
      </c>
      <c r="BT3" s="913" t="str">
        <f>'Weekly Progress Report'!K60</f>
        <v xml:space="preserve">1 Quality Plan Approval </v>
      </c>
      <c r="BU3" s="911" t="str">
        <f>'Weekly Progress Report'!K61</f>
        <v xml:space="preserve">2 Quality Plan Last Up </v>
      </c>
      <c r="BV3" s="911" t="str">
        <f>'Weekly Progress Report'!K62</f>
        <v xml:space="preserve">3 Safety Plan Approval </v>
      </c>
      <c r="BW3" s="911" t="str">
        <f>'Weekly Progress Report'!K63</f>
        <v xml:space="preserve">4 Safety Plan Last Up </v>
      </c>
      <c r="BX3" s="911" t="str">
        <f>'Weekly Progress Report'!K64</f>
        <v xml:space="preserve">5 Execution Plan Approval </v>
      </c>
      <c r="BY3" s="911" t="str">
        <f>'Weekly Progress Report'!P60</f>
        <v>6 Baseline Approval</v>
      </c>
      <c r="BZ3" s="911" t="str">
        <f>'Weekly Progress Report'!P61</f>
        <v>7 No of Approved Version of Schedule</v>
      </c>
      <c r="CA3" s="911" t="str">
        <f>'Weekly Progress Report'!P62</f>
        <v>8 Last Approved Schedule</v>
      </c>
      <c r="CB3" s="911" t="str">
        <f>'Weekly Progress Report'!P63</f>
        <v>9 BOQ Approval Date</v>
      </c>
      <c r="CC3" s="914" t="str">
        <f>'Weekly Progress Report'!P64</f>
        <v>10 No of Approved Version of BOQ</v>
      </c>
      <c r="CD3" s="216" t="str">
        <f>'Weekly Progress Report'!K66</f>
        <v>Total Submitted Invoices</v>
      </c>
      <c r="CE3" s="217" t="str">
        <f>'Weekly Progress Report'!K67</f>
        <v>PM Approved Invoices</v>
      </c>
      <c r="CF3" s="217" t="str">
        <f>'Weekly Progress Report'!K68</f>
        <v xml:space="preserve">No of Paid  Invoices </v>
      </c>
      <c r="CG3" s="217" t="str">
        <f>'Weekly Progress Report'!K69</f>
        <v>No of Pending Invoices</v>
      </c>
      <c r="CH3" s="217" t="str">
        <f>'Weekly Progress Report'!K70</f>
        <v>Advance Payment %</v>
      </c>
      <c r="CI3" s="217" t="str">
        <f>'Weekly Progress Report'!K71</f>
        <v>Retention %</v>
      </c>
      <c r="CJ3" s="217" t="str">
        <f>'Weekly Progress Report'!K72</f>
        <v>Deduction / Penalties %</v>
      </c>
      <c r="CK3" s="217" t="str">
        <f>'Weekly Progress Report'!N66</f>
        <v>Submitted Invoices (SAR)</v>
      </c>
      <c r="CL3" s="217" t="str">
        <f>'Weekly Progress Report'!N67</f>
        <v>PM Approved Invoices (SAR)</v>
      </c>
      <c r="CM3" s="217" t="str">
        <f>'Weekly Progress Report'!N68</f>
        <v>Paid  Invoices (SAR)</v>
      </c>
      <c r="CN3" s="217" t="str">
        <f>'Weekly Progress Report'!N69</f>
        <v>Last Submitted Period</v>
      </c>
      <c r="CO3" s="217" t="str">
        <f>'Weekly Progress Report'!N70</f>
        <v>Advance Payment (SAR)</v>
      </c>
      <c r="CP3" s="217" t="str">
        <f>'Weekly Progress Report'!N71</f>
        <v>Retention (SAR)</v>
      </c>
      <c r="CQ3" s="218" t="str">
        <f>'Weekly Progress Report'!N72</f>
        <v>Deduction / Penalties (SAR)</v>
      </c>
      <c r="CR3" s="913" t="s">
        <v>12</v>
      </c>
      <c r="CS3" s="911" t="s">
        <v>13</v>
      </c>
      <c r="CT3" s="911" t="s">
        <v>14</v>
      </c>
      <c r="CU3" s="911" t="s">
        <v>15</v>
      </c>
      <c r="CV3" s="911" t="s">
        <v>16</v>
      </c>
      <c r="CW3" s="911" t="s">
        <v>17</v>
      </c>
      <c r="CX3" s="914" t="s">
        <v>18</v>
      </c>
      <c r="CY3" s="216" t="str">
        <f>"This Week "&amp;'Weekly Progress Report'!W54</f>
        <v>This Week Total Hours Worked</v>
      </c>
      <c r="CZ3" s="217" t="str">
        <f>"This Week "&amp;'Weekly Progress Report'!W55</f>
        <v>This Week Safe Hours Worked</v>
      </c>
      <c r="DA3" s="217" t="str">
        <f>"This Week "&amp;'Weekly Progress Report'!W56</f>
        <v>This Week LTI</v>
      </c>
      <c r="DB3" s="217" t="str">
        <f>"This Week "&amp;'Weekly Progress Report'!W57</f>
        <v>This Week MTC (Healed w/o Disability)</v>
      </c>
      <c r="DC3" s="217" t="str">
        <f>"This Week "&amp;'Weekly Progress Report'!W58</f>
        <v>This Week MTC (Healed w/ Disability)</v>
      </c>
      <c r="DD3" s="217" t="str">
        <f>"This Week "&amp;'Weekly Progress Report'!W59</f>
        <v>This Week Near Miss</v>
      </c>
      <c r="DE3" s="217" t="str">
        <f>"This Week "&amp;'Weekly Progress Report'!W60</f>
        <v>This Week First Aid Cases</v>
      </c>
      <c r="DF3" s="217" t="str">
        <f>"This Week "&amp;'Weekly Progress Report'!W61</f>
        <v>This Week Fatality</v>
      </c>
      <c r="DG3" s="217" t="str">
        <f>"This Week "&amp;'Weekly Progress Report'!W62</f>
        <v>This Week Fire Incident Cases</v>
      </c>
      <c r="DH3" s="217" t="str">
        <f>"This Week "&amp;'Weekly Progress Report'!W63</f>
        <v>This Week Vehicle Incident</v>
      </c>
      <c r="DI3" s="217" t="str">
        <f>"This Week "&amp;'Weekly Progress Report'!W64</f>
        <v>This Week Property Damages</v>
      </c>
      <c r="DJ3" s="217" t="str">
        <f>"This Week "&amp;'Weekly Progress Report'!W65</f>
        <v xml:space="preserve">This Week Induction Training </v>
      </c>
      <c r="DK3" s="217" t="str">
        <f>"This Week "&amp;'Weekly Progress Report'!W66</f>
        <v>This Week No.of Internal Training</v>
      </c>
      <c r="DL3" s="217" t="str">
        <f>"This Week "&amp;'Weekly Progress Report'!W67</f>
        <v>This Week No.of Internal Audit</v>
      </c>
      <c r="DM3" s="217" t="str">
        <f>"This Week "&amp;'Weekly Progress Report'!W68</f>
        <v>This Week No. of Toolbox Talks</v>
      </c>
      <c r="DN3" s="217" t="str">
        <f>"This Week "&amp;'Weekly Progress Report'!W69</f>
        <v>This Week Safety Awards/Incentives</v>
      </c>
      <c r="DO3" s="217" t="str">
        <f>"This Month "&amp;'Weekly Progress Report'!W54</f>
        <v>This Month Total Hours Worked</v>
      </c>
      <c r="DP3" s="217" t="str">
        <f>"This Month "&amp;'Weekly Progress Report'!W55</f>
        <v>This Month Safe Hours Worked</v>
      </c>
      <c r="DQ3" s="217" t="str">
        <f>"This Month "&amp;'Weekly Progress Report'!W56</f>
        <v>This Month LTI</v>
      </c>
      <c r="DR3" s="217" t="str">
        <f>"This Month "&amp;'Weekly Progress Report'!W57</f>
        <v>This Month MTC (Healed w/o Disability)</v>
      </c>
      <c r="DS3" s="217" t="str">
        <f>"This Month "&amp;'Weekly Progress Report'!W58</f>
        <v>This Month MTC (Healed w/ Disability)</v>
      </c>
      <c r="DT3" s="217" t="str">
        <f>"This Month "&amp;'Weekly Progress Report'!W59</f>
        <v>This Month Near Miss</v>
      </c>
      <c r="DU3" s="217" t="str">
        <f>"This Month "&amp;'Weekly Progress Report'!W60</f>
        <v>This Month First Aid Cases</v>
      </c>
      <c r="DV3" s="217" t="str">
        <f>"This Month "&amp;'Weekly Progress Report'!W61</f>
        <v>This Month Fatality</v>
      </c>
      <c r="DW3" s="217" t="str">
        <f>"This Month "&amp;'Weekly Progress Report'!W62</f>
        <v>This Month Fire Incident Cases</v>
      </c>
      <c r="DX3" s="217" t="str">
        <f>"This Month "&amp;'Weekly Progress Report'!W63</f>
        <v>This Month Vehicle Incident</v>
      </c>
      <c r="DY3" s="217" t="str">
        <f>"This Month "&amp;'Weekly Progress Report'!W64</f>
        <v>This Month Property Damages</v>
      </c>
      <c r="DZ3" s="217" t="str">
        <f>"This Month "&amp;'Weekly Progress Report'!W65</f>
        <v xml:space="preserve">This Month Induction Training </v>
      </c>
      <c r="EA3" s="217" t="str">
        <f>"This Month "&amp;'Weekly Progress Report'!W66</f>
        <v>This Month No.of Internal Training</v>
      </c>
      <c r="EB3" s="217" t="str">
        <f>"This Month "&amp;'Weekly Progress Report'!W67</f>
        <v>This Month No.of Internal Audit</v>
      </c>
      <c r="EC3" s="217" t="str">
        <f>"This Month "&amp;'Weekly Progress Report'!W68</f>
        <v>This Month No. of Toolbox Talks</v>
      </c>
      <c r="ED3" s="217" t="str">
        <f>"This Month "&amp;'Weekly Progress Report'!W69</f>
        <v>This Month Safety Awards/Incentives</v>
      </c>
      <c r="EE3" s="911" t="str">
        <f>"YTD "&amp;'Weekly Progress Report'!W54</f>
        <v>YTD Total Hours Worked</v>
      </c>
      <c r="EF3" s="911" t="str">
        <f>"YTD "&amp;'Weekly Progress Report'!W55</f>
        <v>YTD Safe Hours Worked</v>
      </c>
      <c r="EG3" s="911" t="str">
        <f>"YTD "&amp;'Weekly Progress Report'!W56</f>
        <v>YTD LTI</v>
      </c>
      <c r="EH3" s="911" t="str">
        <f>"YTD "&amp;'Weekly Progress Report'!W57</f>
        <v>YTD MTC (Healed w/o Disability)</v>
      </c>
      <c r="EI3" s="911" t="str">
        <f>"YTD "&amp;'Weekly Progress Report'!W58</f>
        <v>YTD MTC (Healed w/ Disability)</v>
      </c>
      <c r="EJ3" s="911" t="str">
        <f>"YTD "&amp;'Weekly Progress Report'!W59</f>
        <v>YTD Near Miss</v>
      </c>
      <c r="EK3" s="911" t="str">
        <f>"YTD "&amp;'Weekly Progress Report'!W60</f>
        <v>YTD First Aid Cases</v>
      </c>
      <c r="EL3" s="911" t="str">
        <f>"YTD "&amp;'Weekly Progress Report'!W61</f>
        <v>YTD Fatality</v>
      </c>
      <c r="EM3" s="911" t="str">
        <f>"YTD "&amp;'Weekly Progress Report'!W62</f>
        <v>YTD Fire Incident Cases</v>
      </c>
      <c r="EN3" s="911" t="str">
        <f>"YTD "&amp;'Weekly Progress Report'!W63</f>
        <v>YTD Vehicle Incident</v>
      </c>
      <c r="EO3" s="911" t="str">
        <f>"YTD "&amp;'Weekly Progress Report'!W64</f>
        <v>YTD Property Damages</v>
      </c>
      <c r="EP3" s="911" t="str">
        <f>"YTD "&amp;'Weekly Progress Report'!W65</f>
        <v xml:space="preserve">YTD Induction Training </v>
      </c>
      <c r="EQ3" s="911" t="str">
        <f>"YTD "&amp;'Weekly Progress Report'!W66</f>
        <v>YTD No.of Internal Training</v>
      </c>
      <c r="ER3" s="911" t="str">
        <f>"YTD "&amp;'Weekly Progress Report'!W67</f>
        <v>YTD No.of Internal Audit</v>
      </c>
      <c r="ES3" s="911" t="str">
        <f>"YTD "&amp;'Weekly Progress Report'!W68</f>
        <v>YTD No. of Toolbox Talks</v>
      </c>
      <c r="ET3" s="911" t="str">
        <f>"YTD "&amp;'Weekly Progress Report'!W69</f>
        <v>YTD Safety Awards/Incentives</v>
      </c>
      <c r="EU3" s="911" t="str">
        <f>"Cum "&amp;'Weekly Progress Report'!W54</f>
        <v>Cum Total Hours Worked</v>
      </c>
      <c r="EV3" s="911" t="str">
        <f>"Cum "&amp;'Weekly Progress Report'!W55</f>
        <v>Cum Safe Hours Worked</v>
      </c>
      <c r="EW3" s="911" t="str">
        <f>"Cum "&amp;'Weekly Progress Report'!W56</f>
        <v>Cum LTI</v>
      </c>
      <c r="EX3" s="911" t="str">
        <f>"Cum "&amp;'Weekly Progress Report'!W57</f>
        <v>Cum MTC (Healed w/o Disability)</v>
      </c>
      <c r="EY3" s="911" t="str">
        <f>"Cum "&amp;'Weekly Progress Report'!W58</f>
        <v>Cum MTC (Healed w/ Disability)</v>
      </c>
      <c r="EZ3" s="911" t="str">
        <f>"Cum "&amp;'Weekly Progress Report'!W59</f>
        <v>Cum Near Miss</v>
      </c>
      <c r="FA3" s="911" t="str">
        <f>"Cum "&amp;'Weekly Progress Report'!W60</f>
        <v>Cum First Aid Cases</v>
      </c>
      <c r="FB3" s="911" t="str">
        <f>"Cum "&amp;'Weekly Progress Report'!W61</f>
        <v>Cum Fatality</v>
      </c>
      <c r="FC3" s="911" t="str">
        <f>"Cum "&amp;'Weekly Progress Report'!W62</f>
        <v>Cum Fire Incident Cases</v>
      </c>
      <c r="FD3" s="911" t="str">
        <f>"Cum "&amp;'Weekly Progress Report'!W63</f>
        <v>Cum Vehicle Incident</v>
      </c>
      <c r="FE3" s="911" t="str">
        <f>"Cum "&amp;'Weekly Progress Report'!W64</f>
        <v>Cum Property Damages</v>
      </c>
      <c r="FF3" s="911" t="str">
        <f>"Cum "&amp;'Weekly Progress Report'!W65</f>
        <v xml:space="preserve">Cum Induction Training </v>
      </c>
      <c r="FG3" s="911" t="str">
        <f>"Cum "&amp;'Weekly Progress Report'!W66</f>
        <v>Cum No.of Internal Training</v>
      </c>
      <c r="FH3" s="911" t="str">
        <f>"Cum "&amp;'Weekly Progress Report'!W67</f>
        <v>Cum No.of Internal Audit</v>
      </c>
      <c r="FI3" s="911" t="str">
        <f>"Cum "&amp;'Weekly Progress Report'!W68</f>
        <v>Cum No. of Toolbox Talks</v>
      </c>
      <c r="FJ3" s="914" t="str">
        <f>"Cum "&amp;'Weekly Progress Report'!W69</f>
        <v>Cum Safety Awards/Incentives</v>
      </c>
      <c r="FK3" s="913" t="e">
        <f>'Weekly Progress Report'!#REF!</f>
        <v>#REF!</v>
      </c>
      <c r="FL3" s="911" t="str">
        <f>'Weekly Progress Report'!A81</f>
        <v>Not Started</v>
      </c>
      <c r="FM3" s="911" t="str">
        <f>'Weekly Progress Report'!B81</f>
        <v>In Progress</v>
      </c>
      <c r="FN3" s="911" t="str">
        <f>'Weekly Progress Report'!C81</f>
        <v>Completed</v>
      </c>
      <c r="FO3" s="911" t="s">
        <v>19</v>
      </c>
      <c r="FP3" s="911" t="s">
        <v>20</v>
      </c>
      <c r="FQ3" s="911" t="s">
        <v>21</v>
      </c>
      <c r="FR3" s="914" t="s">
        <v>22</v>
      </c>
      <c r="FS3" s="913">
        <f>'Weekly Progress Report'!A89</f>
        <v>0</v>
      </c>
      <c r="FT3" s="911">
        <f>'Weekly Progress Report'!C89</f>
        <v>0</v>
      </c>
      <c r="FU3" s="911">
        <f>'Weekly Progress Report'!E89</f>
        <v>0</v>
      </c>
      <c r="FV3" s="911">
        <f>'Weekly Progress Report'!G89</f>
        <v>0</v>
      </c>
      <c r="FW3" s="911">
        <f>'Weekly Progress Report'!I89</f>
        <v>0</v>
      </c>
      <c r="FX3" s="911">
        <f>'Weekly Progress Report'!K89</f>
        <v>0</v>
      </c>
      <c r="FY3" s="911">
        <f>'Weekly Progress Report'!M89</f>
        <v>0</v>
      </c>
      <c r="FZ3" s="911">
        <f>'Weekly Progress Report'!N89</f>
        <v>0</v>
      </c>
      <c r="GA3" s="914">
        <f>'Weekly Progress Report'!O89</f>
        <v>0</v>
      </c>
    </row>
    <row r="4" spans="1:183" s="45" customFormat="1" ht="36" customHeight="1" thickBot="1">
      <c r="A4" s="219">
        <f>'Weekly Progress Report'!AF1</f>
        <v>46315</v>
      </c>
      <c r="B4" s="45" t="str">
        <f>'Weekly Progress Report'!A3</f>
        <v>Road Development for the Support Services Area at the Second Industrial City in Makkah (Al-Akayshiyah)</v>
      </c>
      <c r="C4" s="45" t="str">
        <f>'Weekly Progress Report'!A4</f>
        <v>MKH2-02-004</v>
      </c>
      <c r="D4" s="45" t="str">
        <f>'Weekly Progress Report'!A5</f>
        <v>Al Enjaz Trading &amp; Contracting Co.</v>
      </c>
      <c r="E4" s="45" t="str">
        <f>'Weekly Progress Report'!A6</f>
        <v xml:space="preserve"> Saudi Arabia Consulting Engineering Company "EGIS"</v>
      </c>
      <c r="F4" s="45" t="str">
        <f>'Weekly Progress Report'!D4</f>
        <v>Construction</v>
      </c>
      <c r="G4" s="45" t="str">
        <f>'Weekly Progress Report'!D5</f>
        <v>Active</v>
      </c>
      <c r="H4" s="45" t="str">
        <f>'Weekly Progress Report'!D6</f>
        <v>Engr. Abdallah Aljulaifi</v>
      </c>
      <c r="I4" s="220" t="str">
        <f>'Weekly Progress Report'!Z3</f>
        <v>Road Development for the Services Area at the Second Industrial City in Makkah, Al-Akayshiah (The project includes construction of Roads works &amp; Storm Water Drainage Network)</v>
      </c>
      <c r="J4" s="221">
        <f>'Weekly Progress Report'!G3</f>
        <v>46153</v>
      </c>
      <c r="K4" s="222">
        <f>'Weekly Progress Report'!G4</f>
        <v>46198</v>
      </c>
      <c r="L4" s="222">
        <f>'Weekly Progress Report'!G5</f>
        <v>46198</v>
      </c>
      <c r="M4" s="222">
        <f>'Weekly Progress Report'!G6</f>
        <v>46623</v>
      </c>
      <c r="N4" s="222" t="str">
        <f>'Weekly Progress Report'!$I$3</f>
        <v>11/05/1447</v>
      </c>
      <c r="O4" s="222" t="str">
        <f>'Weekly Progress Report'!$I$4</f>
        <v>25/06/1447</v>
      </c>
      <c r="P4" s="222" t="str">
        <f>'Weekly Progress Report'!$I$5</f>
        <v>25/06/1447</v>
      </c>
      <c r="Q4" s="223" t="str">
        <f>'Weekly Progress Report'!$I$6</f>
        <v>24/08/1448</v>
      </c>
      <c r="R4" s="223">
        <f>'Weekly Progress Report'!$K$3</f>
        <v>46623</v>
      </c>
      <c r="S4" s="223">
        <f>'Weekly Progress Report'!$K$4</f>
        <v>46623</v>
      </c>
      <c r="T4" s="224">
        <f>'Weekly Progress Report'!$K$5</f>
        <v>46674</v>
      </c>
      <c r="U4" s="225">
        <f>'Weekly Progress Report'!$N$3</f>
        <v>33040004</v>
      </c>
      <c r="V4" s="226">
        <f>'Weekly Progress Report'!$N$4</f>
        <v>33040004</v>
      </c>
      <c r="W4" s="226">
        <f>'Weekly Progress Report'!$N$5</f>
        <v>33040004</v>
      </c>
      <c r="X4" s="227">
        <f>'Weekly Progress Report'!$N$6</f>
        <v>0</v>
      </c>
      <c r="Y4" s="226">
        <f>'Weekly Progress Report'!$R$3</f>
        <v>0</v>
      </c>
      <c r="Z4" s="226">
        <f>'Weekly Progress Report'!$R$4</f>
        <v>6754935.0999999996</v>
      </c>
      <c r="AA4" s="226">
        <f>'Weekly Progress Report'!$R$5</f>
        <v>2000</v>
      </c>
      <c r="AB4" s="228">
        <f>'Weekly Progress Report'!$R$6</f>
        <v>9511214.620000001</v>
      </c>
      <c r="AC4" s="229">
        <f>'Weekly Progress Report'!$I$21</f>
        <v>0.19120943992621794</v>
      </c>
      <c r="AD4" s="230">
        <f>'Weekly Progress Report'!$U$3</f>
        <v>0.19120943992621794</v>
      </c>
      <c r="AE4" s="230">
        <f>'Weekly Progress Report'!$U$4</f>
        <v>0.33353983915982577</v>
      </c>
      <c r="AF4" s="230">
        <f>'Weekly Progress Report'!$W$3</f>
        <v>0.32617228601491377</v>
      </c>
      <c r="AG4" s="230">
        <f>'Weekly Progress Report'!$W$4</f>
        <v>0.45226222608536532</v>
      </c>
      <c r="AH4" s="231">
        <f>'Weekly Progress Report'!$Y$3</f>
        <v>0.89086206896551734</v>
      </c>
      <c r="AI4" s="231">
        <f>'Weekly Progress Report'!$Y$5</f>
        <v>0.875</v>
      </c>
      <c r="AJ4" s="289">
        <f>'Weekly Progress Report'!$D$21</f>
        <v>842582.0000000007</v>
      </c>
      <c r="AK4" s="289">
        <f>'Weekly Progress Report'!$E$21</f>
        <v>1602838.58</v>
      </c>
      <c r="AL4" s="290">
        <f>AJ4/V4</f>
        <v>2.5501873425923336E-2</v>
      </c>
      <c r="AM4" s="290">
        <f>AK4/V4</f>
        <v>4.8512057686191566E-2</v>
      </c>
      <c r="AN4" s="230">
        <f>'Weekly Progress Report'!R21</f>
        <v>8.1998261585616905E-2</v>
      </c>
      <c r="AO4" s="232">
        <f>'Weekly Progress Report'!S21</f>
        <v>8.528294981472162E-2</v>
      </c>
      <c r="AP4" s="233">
        <f>'Weekly Progress Report'!B59</f>
        <v>12</v>
      </c>
      <c r="AQ4" s="231">
        <f>'Weekly Progress Report'!H59</f>
        <v>0</v>
      </c>
      <c r="AR4" s="231">
        <f>'Weekly Progress Report'!I59</f>
        <v>0</v>
      </c>
      <c r="AS4" s="234">
        <f>'Weekly Progress Report'!J59</f>
        <v>12</v>
      </c>
      <c r="AT4" s="233">
        <f>'Weekly Progress Report'!B68</f>
        <v>42</v>
      </c>
      <c r="AU4" s="231">
        <f>'Weekly Progress Report'!I68</f>
        <v>0</v>
      </c>
      <c r="AV4" s="234">
        <f>'Weekly Progress Report'!J68</f>
        <v>42</v>
      </c>
      <c r="AW4" s="233">
        <f>'Weekly Progress Report'!B77</f>
        <v>9</v>
      </c>
      <c r="AX4" s="231">
        <f>'Weekly Progress Report'!C77</f>
        <v>9</v>
      </c>
      <c r="AY4" s="231">
        <f>'Weekly Progress Report'!D77</f>
        <v>4</v>
      </c>
      <c r="AZ4" s="231">
        <f>'Weekly Progress Report'!E77</f>
        <v>5</v>
      </c>
      <c r="BA4" s="231">
        <f>'Weekly Progress Report'!F77</f>
        <v>4</v>
      </c>
      <c r="BB4" s="231">
        <f>'Weekly Progress Report'!G77</f>
        <v>5</v>
      </c>
      <c r="BC4" s="224">
        <f>'Weekly Progress Report'!H77</f>
        <v>46356</v>
      </c>
      <c r="BD4" s="233">
        <f>'Weekly Progress Report'!M55</f>
        <v>0</v>
      </c>
      <c r="BE4" s="231">
        <f>'Weekly Progress Report'!N55</f>
        <v>0</v>
      </c>
      <c r="BF4" s="231">
        <f>'Weekly Progress Report'!O55</f>
        <v>0</v>
      </c>
      <c r="BG4" s="231">
        <f>'Weekly Progress Report'!P55</f>
        <v>0</v>
      </c>
      <c r="BH4" s="231">
        <f>'Weekly Progress Report'!M56</f>
        <v>1</v>
      </c>
      <c r="BI4" s="231">
        <f>'Weekly Progress Report'!N56</f>
        <v>1</v>
      </c>
      <c r="BJ4" s="231">
        <f>'Weekly Progress Report'!O56</f>
        <v>0</v>
      </c>
      <c r="BK4" s="231">
        <f>'Weekly Progress Report'!P56</f>
        <v>2</v>
      </c>
      <c r="BL4" s="231">
        <f>'Weekly Progress Report'!M57</f>
        <v>42</v>
      </c>
      <c r="BM4" s="231">
        <f>'Weekly Progress Report'!N57</f>
        <v>42</v>
      </c>
      <c r="BN4" s="231">
        <f>'Weekly Progress Report'!O57</f>
        <v>0</v>
      </c>
      <c r="BO4" s="231">
        <f>'Weekly Progress Report'!P57</f>
        <v>4</v>
      </c>
      <c r="BP4" s="231">
        <f>'Weekly Progress Report'!M58</f>
        <v>204</v>
      </c>
      <c r="BQ4" s="231">
        <f>'Weekly Progress Report'!N58</f>
        <v>175</v>
      </c>
      <c r="BR4" s="231">
        <f>'Weekly Progress Report'!O58</f>
        <v>29</v>
      </c>
      <c r="BS4" s="234">
        <f>'Weekly Progress Report'!P58</f>
        <v>4</v>
      </c>
      <c r="BT4" s="235">
        <f>'Weekly Progress Report'!N60</f>
        <v>46222</v>
      </c>
      <c r="BU4" s="236">
        <f>'Weekly Progress Report'!N61</f>
        <v>46222</v>
      </c>
      <c r="BV4" s="236">
        <f>'Weekly Progress Report'!N62</f>
        <v>46217</v>
      </c>
      <c r="BW4" s="236">
        <f>'Weekly Progress Report'!N63</f>
        <v>46217</v>
      </c>
      <c r="BX4" s="236">
        <f>'Weekly Progress Report'!N64</f>
        <v>46218</v>
      </c>
      <c r="BY4" s="236">
        <f>'Weekly Progress Report'!T60</f>
        <v>45851</v>
      </c>
      <c r="BZ4" s="231">
        <f>'Weekly Progress Report'!T61</f>
        <v>1</v>
      </c>
      <c r="CA4" s="236">
        <f>'Weekly Progress Report'!T62</f>
        <v>45851</v>
      </c>
      <c r="CB4" s="236">
        <f>'Weekly Progress Report'!T63</f>
        <v>0</v>
      </c>
      <c r="CC4" s="234">
        <f>'Weekly Progress Report'!T64</f>
        <v>0</v>
      </c>
      <c r="CD4" s="225">
        <f>'Weekly Progress Report'!M66</f>
        <v>0</v>
      </c>
      <c r="CE4" s="226">
        <f>'Weekly Progress Report'!M67</f>
        <v>3</v>
      </c>
      <c r="CF4" s="226">
        <f>'Weekly Progress Report'!M68</f>
        <v>2</v>
      </c>
      <c r="CG4" s="226">
        <f>'Weekly Progress Report'!M69</f>
        <v>1</v>
      </c>
      <c r="CH4" s="226">
        <f>'Weekly Progress Report'!M70</f>
        <v>0</v>
      </c>
      <c r="CI4" s="226">
        <f>'Weekly Progress Report'!M71</f>
        <v>0</v>
      </c>
      <c r="CJ4" s="226">
        <f>'Weekly Progress Report'!M72</f>
        <v>6.0532680322920058E-5</v>
      </c>
      <c r="CK4" s="237">
        <f>'Weekly Progress Report'!Q66</f>
        <v>7768175.3649999993</v>
      </c>
      <c r="CL4" s="237">
        <f>'Weekly Progress Report'!Q67</f>
        <v>7770175.3650000002</v>
      </c>
      <c r="CM4" s="237">
        <f>'Weekly Progress Report'!Q68</f>
        <v>3778784.8739999998</v>
      </c>
      <c r="CN4" s="238">
        <f>'Weekly Progress Report'!Q69</f>
        <v>0</v>
      </c>
      <c r="CO4" s="237">
        <f>'Weekly Progress Report'!Q70</f>
        <v>0</v>
      </c>
      <c r="CP4" s="237">
        <f>'Weekly Progress Report'!Q71</f>
        <v>0</v>
      </c>
      <c r="CQ4" s="239">
        <f>'Weekly Progress Report'!Q72</f>
        <v>2000</v>
      </c>
      <c r="CR4" s="240">
        <f>'Weekly Progress Report'!K76</f>
        <v>13</v>
      </c>
      <c r="CS4" s="231">
        <f>'Weekly Progress Report'!L76</f>
        <v>27</v>
      </c>
      <c r="CT4" s="231">
        <f>'Weekly Progress Report'!N76</f>
        <v>0</v>
      </c>
      <c r="CU4" s="241">
        <f>'Weekly Progress Report'!O76</f>
        <v>15</v>
      </c>
      <c r="CV4" s="231">
        <f>'Weekly Progress Report'!P76</f>
        <v>67</v>
      </c>
      <c r="CW4" s="231">
        <f>'Weekly Progress Report'!S86</f>
        <v>9</v>
      </c>
      <c r="CX4" s="234">
        <f>'Weekly Progress Report'!T86</f>
        <v>61</v>
      </c>
      <c r="CY4" s="233">
        <f>'Weekly Progress Report'!Y54</f>
        <v>2976</v>
      </c>
      <c r="CZ4" s="231">
        <f>'Weekly Progress Report'!Y55</f>
        <v>2976</v>
      </c>
      <c r="DA4" s="231">
        <f>'Weekly Progress Report'!Y56</f>
        <v>0</v>
      </c>
      <c r="DB4" s="231">
        <f>'Weekly Progress Report'!Y57</f>
        <v>0</v>
      </c>
      <c r="DC4" s="231">
        <f>'Weekly Progress Report'!Y58</f>
        <v>0</v>
      </c>
      <c r="DD4" s="231">
        <f>'Weekly Progress Report'!Y59</f>
        <v>0</v>
      </c>
      <c r="DE4" s="231">
        <f>'Weekly Progress Report'!Y60</f>
        <v>0</v>
      </c>
      <c r="DF4" s="231">
        <f>'Weekly Progress Report'!Y61</f>
        <v>0</v>
      </c>
      <c r="DG4" s="231">
        <f>'Weekly Progress Report'!Y62</f>
        <v>0</v>
      </c>
      <c r="DH4" s="231">
        <f>'Weekly Progress Report'!Y63</f>
        <v>0</v>
      </c>
      <c r="DI4" s="231">
        <f>'Weekly Progress Report'!Y64</f>
        <v>0</v>
      </c>
      <c r="DJ4" s="231">
        <f>'Weekly Progress Report'!Y65</f>
        <v>0</v>
      </c>
      <c r="DK4" s="231">
        <f>'Weekly Progress Report'!Y66</f>
        <v>2</v>
      </c>
      <c r="DL4" s="231">
        <f>'Weekly Progress Report'!Y67</f>
        <v>0</v>
      </c>
      <c r="DM4" s="231">
        <f>'Weekly Progress Report'!Y68</f>
        <v>1</v>
      </c>
      <c r="DN4" s="231">
        <f>'Weekly Progress Report'!Y69</f>
        <v>0</v>
      </c>
      <c r="DO4" s="231">
        <f>'Weekly Progress Report'!AA54</f>
        <v>11136</v>
      </c>
      <c r="DP4" s="231">
        <f>'Weekly Progress Report'!AA55</f>
        <v>11136</v>
      </c>
      <c r="DQ4" s="231">
        <f>'Weekly Progress Report'!AA56</f>
        <v>0</v>
      </c>
      <c r="DR4" s="231">
        <f>'Weekly Progress Report'!AA57</f>
        <v>0</v>
      </c>
      <c r="DS4" s="231">
        <f>'Weekly Progress Report'!AA58</f>
        <v>0</v>
      </c>
      <c r="DT4" s="231">
        <f>'Weekly Progress Report'!AA59</f>
        <v>1</v>
      </c>
      <c r="DU4" s="231">
        <f>'Weekly Progress Report'!AA60</f>
        <v>0</v>
      </c>
      <c r="DV4" s="231">
        <f>'Weekly Progress Report'!AA61</f>
        <v>0</v>
      </c>
      <c r="DW4" s="231">
        <f>'Weekly Progress Report'!AA62</f>
        <v>0</v>
      </c>
      <c r="DX4" s="231">
        <f>'Weekly Progress Report'!AA63</f>
        <v>0</v>
      </c>
      <c r="DY4" s="231">
        <f>'Weekly Progress Report'!AA64</f>
        <v>0</v>
      </c>
      <c r="DZ4" s="231">
        <f>'Weekly Progress Report'!AA65</f>
        <v>1</v>
      </c>
      <c r="EA4" s="231">
        <f>'Weekly Progress Report'!AA66</f>
        <v>5</v>
      </c>
      <c r="EB4" s="231">
        <f>'Weekly Progress Report'!AA67</f>
        <v>0</v>
      </c>
      <c r="EC4" s="231">
        <f>'Weekly Progress Report'!AA68</f>
        <v>4</v>
      </c>
      <c r="ED4" s="231">
        <f>'Weekly Progress Report'!AA69</f>
        <v>0</v>
      </c>
      <c r="EE4" s="231">
        <f>'Weekly Progress Report'!AB54</f>
        <v>36989</v>
      </c>
      <c r="EF4" s="231">
        <f>'Weekly Progress Report'!AB55</f>
        <v>36989</v>
      </c>
      <c r="EG4" s="231">
        <f>'Weekly Progress Report'!AB56</f>
        <v>0</v>
      </c>
      <c r="EH4" s="231">
        <f>'Weekly Progress Report'!AB57</f>
        <v>0</v>
      </c>
      <c r="EI4" s="231">
        <f>'Weekly Progress Report'!AB58</f>
        <v>0</v>
      </c>
      <c r="EJ4" s="231">
        <f>'Weekly Progress Report'!AB59</f>
        <v>1</v>
      </c>
      <c r="EK4" s="231">
        <f>'Weekly Progress Report'!AB60</f>
        <v>0</v>
      </c>
      <c r="EL4" s="231">
        <f>'Weekly Progress Report'!AB61</f>
        <v>0</v>
      </c>
      <c r="EM4" s="231">
        <f>'Weekly Progress Report'!AB62</f>
        <v>0</v>
      </c>
      <c r="EN4" s="231">
        <f>'Weekly Progress Report'!AB63</f>
        <v>0</v>
      </c>
      <c r="EO4" s="231">
        <f>'Weekly Progress Report'!AB64</f>
        <v>0</v>
      </c>
      <c r="EP4" s="231">
        <f>'Weekly Progress Report'!AB65</f>
        <v>4</v>
      </c>
      <c r="EQ4" s="231">
        <f>'Weekly Progress Report'!AB66</f>
        <v>19</v>
      </c>
      <c r="ER4" s="231">
        <f>'Weekly Progress Report'!AB67</f>
        <v>1</v>
      </c>
      <c r="ES4" s="231">
        <f>'Weekly Progress Report'!AB68</f>
        <v>18</v>
      </c>
      <c r="ET4" s="231">
        <f>'Weekly Progress Report'!AB69</f>
        <v>0</v>
      </c>
      <c r="EU4" s="231">
        <f>'Weekly Progress Report'!AC54</f>
        <v>36989</v>
      </c>
      <c r="EV4" s="231">
        <f>'Weekly Progress Report'!AC55</f>
        <v>36989</v>
      </c>
      <c r="EW4" s="231">
        <f>'Weekly Progress Report'!AC56</f>
        <v>0</v>
      </c>
      <c r="EX4" s="231">
        <f>'Weekly Progress Report'!AC57</f>
        <v>0</v>
      </c>
      <c r="EY4" s="231">
        <f>'Weekly Progress Report'!AC58</f>
        <v>0</v>
      </c>
      <c r="EZ4" s="231">
        <f>'Weekly Progress Report'!AC59</f>
        <v>1</v>
      </c>
      <c r="FA4" s="231">
        <f>'Weekly Progress Report'!AC60</f>
        <v>0</v>
      </c>
      <c r="FB4" s="231">
        <f>'Weekly Progress Report'!AC61</f>
        <v>0</v>
      </c>
      <c r="FC4" s="231">
        <f>'Weekly Progress Report'!AC62</f>
        <v>0</v>
      </c>
      <c r="FD4" s="231">
        <f>'Weekly Progress Report'!AC63</f>
        <v>0</v>
      </c>
      <c r="FE4" s="231">
        <f>'Weekly Progress Report'!AC64</f>
        <v>0</v>
      </c>
      <c r="FF4" s="231">
        <f>'Weekly Progress Report'!AC65</f>
        <v>4</v>
      </c>
      <c r="FG4" s="231">
        <f>'Weekly Progress Report'!AC66</f>
        <v>19</v>
      </c>
      <c r="FH4" s="231">
        <f>'Weekly Progress Report'!AC67</f>
        <v>1</v>
      </c>
      <c r="FI4" s="231">
        <f>'Weekly Progress Report'!AC68</f>
        <v>18</v>
      </c>
      <c r="FJ4" s="234">
        <f>'Weekly Progress Report'!AC69</f>
        <v>0</v>
      </c>
      <c r="FK4" s="242" t="e">
        <f>'Weekly Progress Report'!#REF!</f>
        <v>#REF!</v>
      </c>
      <c r="FL4" s="227">
        <f>'Weekly Progress Report'!A82</f>
        <v>199</v>
      </c>
      <c r="FM4" s="227">
        <f>'Weekly Progress Report'!B82</f>
        <v>34</v>
      </c>
      <c r="FN4" s="227">
        <f>'Weekly Progress Report'!C82</f>
        <v>148</v>
      </c>
      <c r="FO4" s="231" t="e">
        <f>'Weekly Progress Report'!#REF!</f>
        <v>#REF!</v>
      </c>
      <c r="FP4" s="231">
        <f>'Weekly Progress Report'!A86</f>
        <v>168</v>
      </c>
      <c r="FQ4" s="231">
        <f>'Weekly Progress Report'!G86</f>
        <v>25</v>
      </c>
      <c r="FR4" s="234">
        <f>'Weekly Progress Report'!H86</f>
        <v>29</v>
      </c>
      <c r="FS4" s="235">
        <f>'Weekly Progress Report'!A94</f>
        <v>0</v>
      </c>
      <c r="FT4" s="236">
        <f>'Weekly Progress Report'!C94</f>
        <v>0</v>
      </c>
      <c r="FU4" s="236">
        <f>'Weekly Progress Report'!E94</f>
        <v>0</v>
      </c>
      <c r="FV4" s="236">
        <f>'Weekly Progress Report'!G94</f>
        <v>0</v>
      </c>
      <c r="FW4" s="236">
        <f>'Weekly Progress Report'!I94</f>
        <v>0</v>
      </c>
      <c r="FX4" s="236">
        <f>'Weekly Progress Report'!K94</f>
        <v>0</v>
      </c>
      <c r="FY4" s="243">
        <f>'Weekly Progress Report'!M94</f>
        <v>0</v>
      </c>
      <c r="FZ4" s="231">
        <f>'Weekly Progress Report'!N94</f>
        <v>0</v>
      </c>
      <c r="GA4" s="234">
        <f>'Weekly Progress Report'!O94</f>
        <v>0</v>
      </c>
    </row>
    <row r="11" spans="1:183">
      <c r="CE11" s="16"/>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headerFooter>
    <oddFooter>&amp;L_x000D_&amp;1#&amp;"Calibri"&amp;10&amp;K000000 Data sensitivity - Public</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W136"/>
  <sheetViews>
    <sheetView view="pageBreakPreview" zoomScale="55" zoomScaleNormal="85" zoomScaleSheetLayoutView="55" workbookViewId="0">
      <selection sqref="A1:H1"/>
    </sheetView>
  </sheetViews>
  <sheetFormatPr defaultColWidth="9.109375" defaultRowHeight="15.6"/>
  <cols>
    <col min="1" max="1" width="15.77734375" style="327" customWidth="1"/>
    <col min="2" max="2" width="25.109375" style="327" bestFit="1" customWidth="1"/>
    <col min="3" max="3" width="16.109375" style="327" bestFit="1" customWidth="1"/>
    <col min="4" max="5" width="15.21875" style="327" bestFit="1" customWidth="1"/>
    <col min="6" max="7" width="16.21875" style="327" bestFit="1" customWidth="1"/>
    <col min="8" max="8" width="19.5546875" style="327" bestFit="1" customWidth="1"/>
    <col min="9" max="9" width="15.5546875" style="327" bestFit="1" customWidth="1"/>
    <col min="10" max="10" width="23.88671875" style="327" bestFit="1" customWidth="1"/>
    <col min="11" max="11" width="17.33203125" style="327" bestFit="1" customWidth="1"/>
    <col min="12" max="12" width="12.44140625" style="327" bestFit="1" customWidth="1"/>
    <col min="13" max="13" width="20.109375" style="327" bestFit="1" customWidth="1"/>
    <col min="14" max="14" width="17.33203125" style="327" bestFit="1" customWidth="1"/>
    <col min="15" max="15" width="12.44140625" style="327" bestFit="1" customWidth="1"/>
    <col min="16" max="16" width="34" style="327" bestFit="1" customWidth="1"/>
    <col min="17" max="17" width="20.109375" style="327" bestFit="1" customWidth="1"/>
    <col min="18" max="21" width="12.6640625" style="327" customWidth="1"/>
    <col min="22" max="22" width="14" style="327" customWidth="1"/>
    <col min="23" max="25" width="12.6640625" style="327" customWidth="1"/>
    <col min="26" max="26" width="10.33203125" style="327" customWidth="1"/>
    <col min="27" max="28" width="19.44140625" style="327" customWidth="1"/>
    <col min="29" max="30" width="16.88671875" style="327" customWidth="1"/>
    <col min="31" max="32" width="17.33203125" style="327" customWidth="1"/>
    <col min="33" max="36" width="12.6640625" style="327" customWidth="1"/>
    <col min="37" max="37" width="12.44140625" style="327" customWidth="1"/>
    <col min="38" max="38" width="9.6640625" style="327" bestFit="1" customWidth="1"/>
    <col min="39" max="39" width="18.109375" style="327" customWidth="1"/>
    <col min="40" max="40" width="13.6640625" style="327" customWidth="1"/>
    <col min="41" max="42" width="12.109375" style="327" bestFit="1" customWidth="1"/>
    <col min="43" max="43" width="11.6640625" style="327" bestFit="1" customWidth="1"/>
    <col min="44" max="44" width="11.109375" style="327" bestFit="1" customWidth="1"/>
    <col min="45" max="45" width="6.33203125" style="327" customWidth="1"/>
    <col min="46" max="46" width="10" style="327" bestFit="1" customWidth="1"/>
    <col min="47" max="47" width="12.109375" style="327" bestFit="1" customWidth="1"/>
    <col min="48" max="48" width="11.6640625" style="327" bestFit="1" customWidth="1"/>
    <col min="49" max="49" width="11.44140625" style="327" bestFit="1" customWidth="1"/>
    <col min="50" max="50" width="10.44140625" style="327" bestFit="1" customWidth="1"/>
    <col min="51" max="51" width="11.6640625" style="327" bestFit="1" customWidth="1"/>
    <col min="52" max="52" width="9.33203125" style="327" bestFit="1" customWidth="1"/>
    <col min="53" max="214" width="9.109375" style="327"/>
    <col min="215" max="215" width="9.109375" style="327" customWidth="1"/>
    <col min="216" max="16384" width="9.109375" style="327"/>
  </cols>
  <sheetData>
    <row r="1" spans="1:48" ht="33" customHeight="1" thickBot="1">
      <c r="A1" s="1369"/>
      <c r="B1" s="1369"/>
      <c r="C1" s="1369"/>
      <c r="D1" s="1369"/>
      <c r="E1" s="1369"/>
      <c r="F1" s="1369"/>
      <c r="G1" s="1369"/>
      <c r="H1" s="1369"/>
      <c r="I1" s="391"/>
      <c r="J1" s="391"/>
      <c r="K1" s="391"/>
      <c r="L1" s="391"/>
      <c r="M1" s="391"/>
      <c r="N1" s="392"/>
      <c r="O1" s="392"/>
      <c r="P1" s="392"/>
      <c r="Q1" s="392"/>
      <c r="R1" s="392"/>
      <c r="S1" s="392"/>
      <c r="T1" s="392"/>
      <c r="U1" s="392"/>
      <c r="V1" s="392"/>
      <c r="W1" s="392"/>
      <c r="X1" s="393"/>
      <c r="Y1" s="392"/>
      <c r="Z1" s="394"/>
      <c r="AA1" s="394"/>
      <c r="AB1" s="394"/>
      <c r="AC1" s="1065" t="str">
        <f>+HSE!L4</f>
        <v>Report No.</v>
      </c>
      <c r="AD1" s="1065">
        <f>+HSE!P4</f>
        <v>17</v>
      </c>
      <c r="AE1" s="395" t="s">
        <v>23</v>
      </c>
      <c r="AF1" s="396">
        <f>'General Information'!L1</f>
        <v>46315</v>
      </c>
      <c r="AG1" s="397"/>
      <c r="AI1"/>
      <c r="AJ1"/>
    </row>
    <row r="2" spans="1:48" s="408" customFormat="1" ht="20.100000000000001" customHeight="1" thickBot="1">
      <c r="A2" s="398"/>
      <c r="B2" s="398"/>
      <c r="C2" s="398"/>
      <c r="D2" s="398"/>
      <c r="E2" s="399"/>
      <c r="F2" s="400" t="s">
        <v>25</v>
      </c>
      <c r="G2" s="401"/>
      <c r="H2" s="401"/>
      <c r="I2" s="401"/>
      <c r="J2" s="401"/>
      <c r="K2" s="402"/>
      <c r="L2" s="403" t="s">
        <v>26</v>
      </c>
      <c r="M2" s="404"/>
      <c r="N2" s="401"/>
      <c r="O2" s="401"/>
      <c r="P2" s="404"/>
      <c r="Q2" s="404"/>
      <c r="R2" s="401"/>
      <c r="S2" s="402"/>
      <c r="T2" s="403" t="s">
        <v>27</v>
      </c>
      <c r="U2" s="404"/>
      <c r="V2" s="404"/>
      <c r="W2" s="404"/>
      <c r="X2" s="404"/>
      <c r="Y2" s="404"/>
      <c r="Z2" s="305" t="s">
        <v>28</v>
      </c>
      <c r="AA2" s="405"/>
      <c r="AB2" s="405"/>
      <c r="AC2" s="406"/>
      <c r="AD2" s="405"/>
      <c r="AE2" s="405"/>
      <c r="AF2" s="405"/>
      <c r="AG2" s="407"/>
      <c r="AI2"/>
      <c r="AJ2"/>
    </row>
    <row r="3" spans="1:48" ht="50.25" customHeight="1" thickTop="1" thickBot="1">
      <c r="A3" s="409" t="str">
        <f>'General Information'!C3</f>
        <v>Road Development for the Support Services Area at the Second Industrial City in Makkah (Al-Akayshiyah)</v>
      </c>
      <c r="B3" s="410"/>
      <c r="C3" s="411"/>
      <c r="D3" s="411"/>
      <c r="E3" s="412"/>
      <c r="F3" s="247" t="s">
        <v>30</v>
      </c>
      <c r="G3" s="413">
        <f>'General Information'!C12</f>
        <v>46153</v>
      </c>
      <c r="H3" s="251" t="s">
        <v>31</v>
      </c>
      <c r="I3" s="414" t="str">
        <f>'General Information'!C16</f>
        <v>11/05/1447</v>
      </c>
      <c r="J3" s="251" t="s">
        <v>32</v>
      </c>
      <c r="K3" s="415">
        <f>'General Information'!C20</f>
        <v>46623</v>
      </c>
      <c r="L3" s="1419" t="s">
        <v>33</v>
      </c>
      <c r="M3" s="1420"/>
      <c r="N3" s="1413">
        <f>'Invoice Log'!E3</f>
        <v>33040004</v>
      </c>
      <c r="O3" s="1432"/>
      <c r="P3" s="1435" t="s">
        <v>34</v>
      </c>
      <c r="Q3" s="1420"/>
      <c r="R3" s="1413">
        <f>'Invoice Log'!I3</f>
        <v>0</v>
      </c>
      <c r="S3" s="1414" t="s">
        <v>35</v>
      </c>
      <c r="T3" s="255" t="s">
        <v>36</v>
      </c>
      <c r="U3" s="416">
        <f>J21</f>
        <v>0.19120943992621794</v>
      </c>
      <c r="V3" s="258" t="s">
        <v>37</v>
      </c>
      <c r="W3" s="416">
        <f>V21</f>
        <v>0.32617228601491377</v>
      </c>
      <c r="X3" s="1486" t="s">
        <v>38</v>
      </c>
      <c r="Y3" s="886">
        <f>Quality!AC10</f>
        <v>0.89086206896551734</v>
      </c>
      <c r="Z3" s="1470" t="str">
        <f>+Progress!A1</f>
        <v>Road Development for the Services Area at the Second Industrial City in Makkah, Al-Akayshiah (The project includes construction of Roads works &amp; Storm Water Drainage Network)</v>
      </c>
      <c r="AA3" s="1470"/>
      <c r="AB3" s="1470"/>
      <c r="AC3" s="1470"/>
      <c r="AD3" s="1470"/>
      <c r="AE3" s="1470"/>
      <c r="AF3" s="1470"/>
      <c r="AG3" s="1471"/>
      <c r="AI3"/>
      <c r="AJ3"/>
    </row>
    <row r="4" spans="1:48" ht="35.25" customHeight="1" thickBot="1">
      <c r="A4" s="1423" t="str">
        <f>'General Information'!C4</f>
        <v>MKH2-02-004</v>
      </c>
      <c r="B4" s="1424"/>
      <c r="C4" s="244" t="s">
        <v>40</v>
      </c>
      <c r="D4" s="1404" t="str">
        <f>'General Information'!C7</f>
        <v>Construction</v>
      </c>
      <c r="E4" s="1405"/>
      <c r="F4" s="248" t="s">
        <v>41</v>
      </c>
      <c r="G4" s="417">
        <f>'General Information'!C13</f>
        <v>46198</v>
      </c>
      <c r="H4" s="252" t="s">
        <v>42</v>
      </c>
      <c r="I4" s="418" t="str">
        <f>'General Information'!C17</f>
        <v>25/06/1447</v>
      </c>
      <c r="J4" s="252" t="s">
        <v>43</v>
      </c>
      <c r="K4" s="419">
        <f>'General Information'!C21</f>
        <v>46623</v>
      </c>
      <c r="L4" s="1421" t="s">
        <v>44</v>
      </c>
      <c r="M4" s="1422"/>
      <c r="N4" s="1413">
        <f>'Invoice Log'!E4</f>
        <v>33040004</v>
      </c>
      <c r="O4" s="1432" t="s">
        <v>35</v>
      </c>
      <c r="P4" s="1436" t="s">
        <v>45</v>
      </c>
      <c r="Q4" s="1422"/>
      <c r="R4" s="1413">
        <f>+'Invoice Log'!F59</f>
        <v>6754935.0999999996</v>
      </c>
      <c r="S4" s="1414"/>
      <c r="T4" s="256" t="s">
        <v>46</v>
      </c>
      <c r="U4" s="420">
        <f>K21</f>
        <v>0.33353983915982577</v>
      </c>
      <c r="V4" s="258" t="s">
        <v>47</v>
      </c>
      <c r="W4" s="420">
        <f>W21</f>
        <v>0.45226222608536532</v>
      </c>
      <c r="X4" s="1487"/>
      <c r="Y4" s="421" t="str">
        <f>REPT("¢",IF(INT(+Y3*10)&gt;5,5,INT(+Y3*10)))&amp;REPT("£",IF(INT(+Y3*10)&gt;5,0,5-INT(+Y3*10)))&amp;CHAR(10)&amp;REPT("¢",+IF(INT(+Y3*10)&gt;5,-5+INT(+Y3*10),0))&amp;REPT("£",IF(INT(+Y3*10)&gt;5,10-INT(+Y3*10),5))</f>
        <v>¢¢¢¢¢
¢¢¢££</v>
      </c>
      <c r="Z4" s="1472"/>
      <c r="AA4" s="1472"/>
      <c r="AB4" s="1472"/>
      <c r="AC4" s="1472"/>
      <c r="AD4" s="1472"/>
      <c r="AE4" s="1472"/>
      <c r="AF4" s="1472"/>
      <c r="AG4" s="1473"/>
      <c r="AI4"/>
      <c r="AJ4"/>
    </row>
    <row r="5" spans="1:48" ht="35.25" customHeight="1" thickBot="1">
      <c r="A5" s="1423" t="str">
        <f>'General Information'!C5</f>
        <v>Al Enjaz Trading &amp; Contracting Co.</v>
      </c>
      <c r="B5" s="1424"/>
      <c r="C5" s="245" t="s">
        <v>49</v>
      </c>
      <c r="D5" s="1404" t="str">
        <f>'General Information'!C8</f>
        <v>Active</v>
      </c>
      <c r="E5" s="1405"/>
      <c r="F5" s="249" t="s">
        <v>50</v>
      </c>
      <c r="G5" s="422">
        <f>'General Information'!C14</f>
        <v>46198</v>
      </c>
      <c r="H5" s="253" t="s">
        <v>51</v>
      </c>
      <c r="I5" s="423" t="str">
        <f>'General Information'!C18</f>
        <v>25/06/1447</v>
      </c>
      <c r="J5" s="253" t="s">
        <v>52</v>
      </c>
      <c r="K5" s="424">
        <f>'General Information'!C22</f>
        <v>46674</v>
      </c>
      <c r="L5" s="1421" t="s">
        <v>53</v>
      </c>
      <c r="M5" s="1422"/>
      <c r="N5" s="1413">
        <f>'Invoice Log'!E5</f>
        <v>33040004</v>
      </c>
      <c r="O5" s="1432" t="e">
        <f>+#REF!+#REF!+N5</f>
        <v>#REF!</v>
      </c>
      <c r="P5" s="1436" t="s">
        <v>54</v>
      </c>
      <c r="Q5" s="1422"/>
      <c r="R5" s="1415">
        <f>'Invoice Log'!M6</f>
        <v>2000</v>
      </c>
      <c r="S5" s="1416"/>
      <c r="T5" s="256" t="s">
        <v>55</v>
      </c>
      <c r="U5" s="1209">
        <f>U4-U3</f>
        <v>0.14233039923360782</v>
      </c>
      <c r="V5" s="258" t="s">
        <v>55</v>
      </c>
      <c r="W5" s="425">
        <f>W4-W3</f>
        <v>0.12608994007045154</v>
      </c>
      <c r="X5" s="1398" t="s">
        <v>56</v>
      </c>
      <c r="Y5" s="886">
        <f>'HSE-Stat'!J23</f>
        <v>0.875</v>
      </c>
      <c r="Z5" s="1472"/>
      <c r="AA5" s="1472"/>
      <c r="AB5" s="1472"/>
      <c r="AC5" s="1472"/>
      <c r="AD5" s="1472"/>
      <c r="AE5" s="1472"/>
      <c r="AF5" s="1472"/>
      <c r="AG5" s="1473"/>
      <c r="AI5"/>
      <c r="AJ5"/>
    </row>
    <row r="6" spans="1:48" ht="45" customHeight="1" thickBot="1">
      <c r="A6" s="1429" t="str">
        <f>'General Information'!C6</f>
        <v xml:space="preserve"> Saudi Arabia Consulting Engineering Company "EGIS"</v>
      </c>
      <c r="B6" s="1430"/>
      <c r="C6" s="246" t="s">
        <v>58</v>
      </c>
      <c r="D6" s="1427" t="str">
        <f>'General Information'!C9</f>
        <v>Engr. Abdallah Aljulaifi</v>
      </c>
      <c r="E6" s="1428"/>
      <c r="F6" s="250" t="s">
        <v>59</v>
      </c>
      <c r="G6" s="426">
        <f>'General Information'!C15</f>
        <v>46623</v>
      </c>
      <c r="H6" s="254" t="s">
        <v>60</v>
      </c>
      <c r="I6" s="427" t="str">
        <f>'General Information'!C19</f>
        <v>24/08/1448</v>
      </c>
      <c r="J6" s="254" t="s">
        <v>55</v>
      </c>
      <c r="K6" s="428">
        <f>'General Information'!C23</f>
        <v>-51</v>
      </c>
      <c r="L6" s="1431" t="s">
        <v>61</v>
      </c>
      <c r="M6" s="1418"/>
      <c r="N6" s="1433">
        <f>N4-N5</f>
        <v>0</v>
      </c>
      <c r="O6" s="1434"/>
      <c r="P6" s="1417" t="s">
        <v>62</v>
      </c>
      <c r="Q6" s="1418"/>
      <c r="R6" s="1413">
        <f>+'FIR summary '!K2</f>
        <v>9511214.620000001</v>
      </c>
      <c r="S6" s="1414"/>
      <c r="T6" s="257" t="s">
        <v>63</v>
      </c>
      <c r="U6" s="884">
        <f>R6/N4</f>
        <v>0.28786965703757184</v>
      </c>
      <c r="V6" s="259" t="s">
        <v>64</v>
      </c>
      <c r="W6" s="532">
        <f>R4/N4</f>
        <v>0.20444716350518599</v>
      </c>
      <c r="X6" s="1399"/>
      <c r="Y6" s="429" t="str">
        <f>REPT("¢",IF(INT(+Y5*10)&gt;5,5,INT(+Y5*10)))&amp;REPT("£",IF(INT(+Y5*10)&gt;5,0,5-INT(+Y5*10)))&amp;CHAR(10)&amp;REPT("¢",+IF(INT(+Y5*10)&gt;5,-5+INT(+Y5*10),0))&amp;REPT("£",IF(INT(+Y5*10)&gt;5,10-INT(+Y5*10),5))</f>
        <v>¢¢¢¢¢
¢¢¢££</v>
      </c>
      <c r="Z6" s="1474"/>
      <c r="AA6" s="1474"/>
      <c r="AB6" s="1474"/>
      <c r="AC6" s="1474"/>
      <c r="AD6" s="1474"/>
      <c r="AE6" s="1474"/>
      <c r="AF6" s="1474"/>
      <c r="AG6" s="1475"/>
      <c r="AI6" s="5"/>
      <c r="AK6" s="5"/>
    </row>
    <row r="7" spans="1:48" customFormat="1" ht="5.4" customHeight="1" thickBot="1">
      <c r="AG7" s="309"/>
    </row>
    <row r="8" spans="1:48" s="432" customFormat="1" ht="28.95" customHeight="1" thickBot="1">
      <c r="A8" s="430"/>
      <c r="B8" s="430"/>
      <c r="C8" s="430"/>
      <c r="D8" s="430"/>
      <c r="E8" s="430"/>
      <c r="F8" s="430"/>
      <c r="G8" s="430"/>
      <c r="H8" s="430"/>
      <c r="I8" s="430"/>
      <c r="J8" s="430"/>
      <c r="K8" s="430"/>
      <c r="L8" s="430"/>
      <c r="M8" s="430"/>
      <c r="N8" s="430"/>
      <c r="O8" s="430"/>
      <c r="P8" s="430"/>
      <c r="Q8" s="430"/>
      <c r="R8" s="430"/>
      <c r="S8" s="430"/>
      <c r="T8" s="430"/>
      <c r="U8" s="430"/>
      <c r="V8" s="430"/>
      <c r="W8" s="430"/>
      <c r="X8" s="430"/>
      <c r="Y8" s="430"/>
      <c r="Z8" s="430"/>
      <c r="AA8" s="430"/>
      <c r="AB8" s="430"/>
      <c r="AC8" s="430"/>
      <c r="AD8" s="430"/>
      <c r="AE8" s="430"/>
      <c r="AF8" s="430"/>
      <c r="AG8" s="431"/>
      <c r="AJ8" s="433"/>
      <c r="AK8" s="434"/>
      <c r="AL8" s="434"/>
      <c r="AM8" s="434"/>
      <c r="AN8" s="434"/>
      <c r="AO8" s="434"/>
      <c r="AP8" s="434"/>
      <c r="AQ8" s="434"/>
      <c r="AR8" s="434"/>
      <c r="AS8" s="434"/>
      <c r="AT8" s="434"/>
    </row>
    <row r="9" spans="1:48" s="408" customFormat="1" ht="20.100000000000001" customHeight="1" thickBot="1">
      <c r="A9" s="435"/>
      <c r="B9" s="307"/>
      <c r="C9" s="307"/>
      <c r="D9" s="304"/>
      <c r="E9" s="304"/>
      <c r="F9" s="304"/>
      <c r="G9" s="304"/>
      <c r="H9" s="304"/>
      <c r="I9" s="304"/>
      <c r="J9" s="304"/>
      <c r="K9" s="304"/>
      <c r="L9" s="304"/>
      <c r="M9" s="306"/>
      <c r="N9" s="1380" t="s">
        <v>65</v>
      </c>
      <c r="O9" s="1381"/>
      <c r="P9" s="1381"/>
      <c r="Q9" s="1381"/>
      <c r="R9" s="1381"/>
      <c r="S9" s="1381"/>
      <c r="T9" s="1381"/>
      <c r="U9" s="1381"/>
      <c r="V9" s="1381"/>
      <c r="W9" s="1381"/>
      <c r="X9" s="1381"/>
      <c r="Y9" s="1381"/>
      <c r="Z9" s="304" t="s">
        <v>66</v>
      </c>
      <c r="AA9" s="304"/>
      <c r="AB9" s="304"/>
      <c r="AC9" s="304"/>
      <c r="AD9" s="304"/>
      <c r="AE9" s="304"/>
      <c r="AF9" s="304"/>
      <c r="AG9" s="436"/>
      <c r="AH9" s="437"/>
      <c r="AJ9" s="438"/>
      <c r="AK9" s="438"/>
      <c r="AL9" s="438"/>
      <c r="AM9" s="438"/>
      <c r="AN9" s="438"/>
      <c r="AO9" s="438"/>
      <c r="AP9" s="438"/>
      <c r="AQ9" s="438"/>
      <c r="AR9" s="438"/>
      <c r="AS9" s="438"/>
      <c r="AT9" s="438"/>
    </row>
    <row r="10" spans="1:48" ht="20.100000000000001" customHeight="1" thickBot="1">
      <c r="A10" s="1425"/>
      <c r="B10" s="1411" t="s">
        <v>67</v>
      </c>
      <c r="C10" s="1400" t="s">
        <v>68</v>
      </c>
      <c r="D10" s="1382" t="s">
        <v>69</v>
      </c>
      <c r="E10" s="1383"/>
      <c r="F10" s="1382" t="s">
        <v>70</v>
      </c>
      <c r="G10" s="1382"/>
      <c r="H10" s="1382"/>
      <c r="I10" s="1382"/>
      <c r="J10" s="1382"/>
      <c r="K10" s="1382"/>
      <c r="L10" s="1382"/>
      <c r="M10" s="1383"/>
      <c r="N10" s="112" t="s">
        <v>71</v>
      </c>
      <c r="O10" s="1406" t="s">
        <v>68</v>
      </c>
      <c r="P10" s="1408" t="s">
        <v>72</v>
      </c>
      <c r="Q10" s="1409"/>
      <c r="R10" s="1409"/>
      <c r="S10" s="1410"/>
      <c r="T10" s="439" t="s">
        <v>73</v>
      </c>
      <c r="U10" s="440"/>
      <c r="V10" s="440"/>
      <c r="W10" s="440"/>
      <c r="X10" s="440"/>
      <c r="Y10" s="441"/>
      <c r="AG10" s="442"/>
      <c r="AJ10" s="443"/>
      <c r="AK10" s="443"/>
      <c r="AL10" s="443"/>
      <c r="AM10" s="443"/>
      <c r="AN10" s="443"/>
      <c r="AO10" s="443"/>
      <c r="AP10" s="443"/>
      <c r="AQ10" s="443"/>
      <c r="AR10" s="443"/>
      <c r="AS10" s="443"/>
      <c r="AT10" s="443"/>
    </row>
    <row r="11" spans="1:48" ht="16.2" thickBot="1">
      <c r="A11" s="1426"/>
      <c r="B11" s="1412"/>
      <c r="C11" s="1401"/>
      <c r="D11" s="444" t="s">
        <v>74</v>
      </c>
      <c r="E11" s="445" t="s">
        <v>75</v>
      </c>
      <c r="F11" s="444" t="s">
        <v>76</v>
      </c>
      <c r="G11" s="446" t="s">
        <v>77</v>
      </c>
      <c r="H11" s="447" t="s">
        <v>75</v>
      </c>
      <c r="I11" s="447" t="s">
        <v>78</v>
      </c>
      <c r="J11" s="446" t="s">
        <v>79</v>
      </c>
      <c r="K11" s="448" t="s">
        <v>80</v>
      </c>
      <c r="L11" s="447" t="s">
        <v>55</v>
      </c>
      <c r="M11" s="449" t="s">
        <v>81</v>
      </c>
      <c r="N11" s="450" t="s">
        <v>82</v>
      </c>
      <c r="O11" s="1407"/>
      <c r="P11" s="447" t="s">
        <v>74</v>
      </c>
      <c r="Q11" s="447" t="s">
        <v>75</v>
      </c>
      <c r="R11" s="447" t="s">
        <v>83</v>
      </c>
      <c r="S11" s="447" t="s">
        <v>80</v>
      </c>
      <c r="T11" s="447" t="s">
        <v>74</v>
      </c>
      <c r="U11" s="447" t="s">
        <v>75</v>
      </c>
      <c r="V11" s="447" t="s">
        <v>83</v>
      </c>
      <c r="W11" s="447" t="s">
        <v>80</v>
      </c>
      <c r="X11" s="447" t="s">
        <v>55</v>
      </c>
      <c r="Y11" s="449" t="s">
        <v>81</v>
      </c>
      <c r="AG11" s="442"/>
      <c r="AK11" s="443"/>
      <c r="AL11" s="443"/>
      <c r="AM11" s="443"/>
      <c r="AN11" s="443"/>
      <c r="AO11" s="443"/>
      <c r="AP11" s="443"/>
      <c r="AQ11" s="443"/>
      <c r="AR11" s="443"/>
      <c r="AS11" s="443"/>
      <c r="AT11" s="443"/>
      <c r="AU11" s="443"/>
    </row>
    <row r="12" spans="1:48" s="3" customFormat="1" ht="15.75" customHeight="1">
      <c r="A12" s="1204"/>
      <c r="B12" s="452">
        <f>+Progress!B7</f>
        <v>0</v>
      </c>
      <c r="C12" s="451">
        <f t="shared" ref="C12:C20" si="0">IF(ISBLANK(B12),"",B12/$B$21)</f>
        <v>0</v>
      </c>
      <c r="D12" s="578">
        <f>+Progress!D7</f>
        <v>0</v>
      </c>
      <c r="E12" s="578" t="str">
        <f>+Progress!E7</f>
        <v>-</v>
      </c>
      <c r="F12" s="578">
        <f>+Progress!F7</f>
        <v>0</v>
      </c>
      <c r="G12" s="578">
        <f>+Progress!G7</f>
        <v>0</v>
      </c>
      <c r="H12" s="578" t="str">
        <f>+Progress!H7</f>
        <v>-</v>
      </c>
      <c r="I12" s="453">
        <f>IFERROR(IF(ISBLANK(F12),"",F12/B12),0)</f>
        <v>0</v>
      </c>
      <c r="J12" s="453">
        <f t="shared" ref="J12:J13" si="1">IFERROR(IF(ISBLANK(G12),"",G12/B12),0)</f>
        <v>0</v>
      </c>
      <c r="K12" s="454">
        <f t="shared" ref="K12:K13" si="2">IFERROR(IF(ISBLANK(H12),"",H12/B12),0)</f>
        <v>0</v>
      </c>
      <c r="L12" s="455">
        <f t="shared" ref="L12:L13" si="3">IFERROR(K12-J12,"")</f>
        <v>0</v>
      </c>
      <c r="M12" s="456" t="str">
        <f t="shared" ref="M12:M13" si="4">IFERROR(K12/J12,"")</f>
        <v/>
      </c>
      <c r="N12" s="452">
        <f>+Progress!J7</f>
        <v>7892</v>
      </c>
      <c r="O12" s="457">
        <f t="shared" ref="O12:O20" si="5">IF(ISBLANK(N12),"",N12/$N$21)</f>
        <v>3.6104121871997803E-2</v>
      </c>
      <c r="P12" s="458">
        <f>+Progress!L7</f>
        <v>0</v>
      </c>
      <c r="Q12" s="458">
        <f>+Progress!M7</f>
        <v>0</v>
      </c>
      <c r="R12" s="459">
        <f>IFERROR(IF(ISBLANK(P12),"",P12/N12),0)</f>
        <v>0</v>
      </c>
      <c r="S12" s="460">
        <f>IFERROR(IF(ISBLANK(Q12),"",Q12/N12),0)</f>
        <v>0</v>
      </c>
      <c r="T12" s="458">
        <f>+Progress!N7</f>
        <v>7892</v>
      </c>
      <c r="U12" s="458">
        <f>+Progress!O7</f>
        <v>7892</v>
      </c>
      <c r="V12" s="453">
        <f>IFERROR(IF(ISBLANK(T12),"",T12/N12),0)</f>
        <v>1</v>
      </c>
      <c r="W12" s="454">
        <f>IFERROR(IF(ISBLANK(U12),"",U12/N12),0)</f>
        <v>1</v>
      </c>
      <c r="X12" s="455">
        <f>IFERROR(W12-V12,"")</f>
        <v>0</v>
      </c>
      <c r="Y12" s="456">
        <f>IFERROR(W12/V12,"")</f>
        <v>1</v>
      </c>
      <c r="AG12" s="461"/>
      <c r="AK12"/>
      <c r="AL12"/>
      <c r="AM12"/>
      <c r="AN12"/>
      <c r="AO12"/>
      <c r="AP12"/>
      <c r="AQ12"/>
      <c r="AR12"/>
      <c r="AS12"/>
      <c r="AT12"/>
      <c r="AU12"/>
    </row>
    <row r="13" spans="1:48" s="3" customFormat="1" ht="15.75" customHeight="1">
      <c r="A13" s="1204"/>
      <c r="B13" s="463">
        <f>+Progress!B9</f>
        <v>0</v>
      </c>
      <c r="C13" s="462">
        <f t="shared" si="0"/>
        <v>0</v>
      </c>
      <c r="D13" s="578">
        <f>+Progress!D9</f>
        <v>0</v>
      </c>
      <c r="E13" s="578">
        <f>+Progress!E9</f>
        <v>0</v>
      </c>
      <c r="F13" s="578">
        <f>+Progress!F9</f>
        <v>0</v>
      </c>
      <c r="G13" s="578">
        <f>+Progress!G9</f>
        <v>0</v>
      </c>
      <c r="H13" s="578">
        <f>+Progress!H9</f>
        <v>0</v>
      </c>
      <c r="I13" s="464">
        <f>IFERROR(IF(ISBLANK(F13),"",F13/B13),0)</f>
        <v>0</v>
      </c>
      <c r="J13" s="464">
        <f t="shared" si="1"/>
        <v>0</v>
      </c>
      <c r="K13" s="465">
        <f t="shared" si="2"/>
        <v>0</v>
      </c>
      <c r="L13" s="466">
        <f t="shared" si="3"/>
        <v>0</v>
      </c>
      <c r="M13" s="467" t="str">
        <f t="shared" si="4"/>
        <v/>
      </c>
      <c r="N13" s="463">
        <f>+Progress!J9</f>
        <v>5832</v>
      </c>
      <c r="O13" s="468">
        <f t="shared" si="5"/>
        <v>2.6680086005764218E-2</v>
      </c>
      <c r="P13" s="469">
        <f>+Progress!L9</f>
        <v>0</v>
      </c>
      <c r="Q13" s="469">
        <f>+Progress!M9</f>
        <v>0</v>
      </c>
      <c r="R13" s="470">
        <f>IFERROR(IF(ISBLANK(P13),"",P13/N13),0)</f>
        <v>0</v>
      </c>
      <c r="S13" s="471">
        <f t="shared" ref="S13:S16" si="6">IFERROR(IF(ISBLANK(Q13),"",Q13/N13),0)</f>
        <v>0</v>
      </c>
      <c r="T13" s="469">
        <f>+Progress!N9</f>
        <v>5832</v>
      </c>
      <c r="U13" s="469">
        <f>+Progress!O9</f>
        <v>5832</v>
      </c>
      <c r="V13" s="464">
        <f t="shared" ref="V13:V16" si="7">IFERROR(IF(ISBLANK(T13),"",T13/N13),0)</f>
        <v>1</v>
      </c>
      <c r="W13" s="465">
        <f t="shared" ref="W13:W21" si="8">IFERROR(IF(ISBLANK(U13),"",U13/N13),0)</f>
        <v>1</v>
      </c>
      <c r="X13" s="466">
        <f t="shared" ref="X13:X16" si="9">IFERROR(W13-V13,"")</f>
        <v>0</v>
      </c>
      <c r="Y13" s="467">
        <f t="shared" ref="Y13:Y16" si="10">IFERROR(W13/V13,"")</f>
        <v>1</v>
      </c>
      <c r="AG13" s="461"/>
      <c r="AK13"/>
      <c r="AL13"/>
      <c r="AM13"/>
      <c r="AN13"/>
      <c r="AO13"/>
      <c r="AP13"/>
      <c r="AQ13"/>
      <c r="AR13"/>
      <c r="AS13"/>
      <c r="AT13"/>
      <c r="AU13"/>
    </row>
    <row r="14" spans="1:48" s="3" customFormat="1" ht="15.75" customHeight="1">
      <c r="A14" s="1204"/>
      <c r="B14" s="463">
        <f>+Progress!B11</f>
        <v>0</v>
      </c>
      <c r="C14" s="462">
        <f t="shared" si="0"/>
        <v>0</v>
      </c>
      <c r="D14" s="578">
        <f>+Progress!D11</f>
        <v>0</v>
      </c>
      <c r="E14" s="578">
        <f>+Progress!E11</f>
        <v>0</v>
      </c>
      <c r="F14" s="578">
        <f>+Progress!F11</f>
        <v>0</v>
      </c>
      <c r="G14" s="578">
        <f>+Progress!G11</f>
        <v>0</v>
      </c>
      <c r="H14" s="578">
        <f>+Progress!H11</f>
        <v>0</v>
      </c>
      <c r="I14" s="464">
        <f t="shared" ref="I14:I15" si="11">IFERROR(IF(ISBLANK(F14),"",F14/B14),0)</f>
        <v>0</v>
      </c>
      <c r="J14" s="464">
        <f>IFERROR(IF(ISBLANK(G14),"",G14/B14),0)</f>
        <v>0</v>
      </c>
      <c r="K14" s="465">
        <f t="shared" ref="K14" si="12">IFERROR(IF(ISBLANK(H14),"",H14/B14),0)</f>
        <v>0</v>
      </c>
      <c r="L14" s="466">
        <f>IFERROR(K14-J14,"")</f>
        <v>0</v>
      </c>
      <c r="M14" s="467" t="str">
        <f>IFERROR(K14/J14,"")</f>
        <v/>
      </c>
      <c r="N14" s="463">
        <f>+Progress!J11</f>
        <v>4916</v>
      </c>
      <c r="O14" s="468">
        <f t="shared" si="5"/>
        <v>2.2489592387574912E-2</v>
      </c>
      <c r="P14" s="469">
        <f>+Progress!L11</f>
        <v>362</v>
      </c>
      <c r="Q14" s="469">
        <f>+Progress!M11</f>
        <v>0</v>
      </c>
      <c r="R14" s="470">
        <f>IFERROR(IF(ISBLANK(P14),"",P14/N14),0)</f>
        <v>7.3637103336045562E-2</v>
      </c>
      <c r="S14" s="471">
        <f t="shared" ref="S14:S15" si="13">IFERROR(IF(ISBLANK(Q14),"",Q14/N14),0)</f>
        <v>0</v>
      </c>
      <c r="T14" s="469">
        <f>+Progress!N11</f>
        <v>3784</v>
      </c>
      <c r="U14" s="469">
        <f>+Progress!O11</f>
        <v>2918</v>
      </c>
      <c r="V14" s="464">
        <f t="shared" ref="V14:V15" si="14">IFERROR(IF(ISBLANK(T14),"",T14/N14),0)</f>
        <v>0.76973148901545974</v>
      </c>
      <c r="W14" s="465">
        <f t="shared" ref="W14:W15" si="15">IFERROR(IF(ISBLANK(U14),"",U14/N14),0)</f>
        <v>0.59357200976403579</v>
      </c>
      <c r="X14" s="466">
        <f t="shared" ref="X14:X15" si="16">IFERROR(W14-V14,"")</f>
        <v>-0.17615947925142394</v>
      </c>
      <c r="Y14" s="467">
        <f t="shared" ref="Y14:Y15" si="17">IFERROR(W14/V14,"")</f>
        <v>0.77114164904862581</v>
      </c>
      <c r="Z14"/>
      <c r="AA14"/>
      <c r="AB14"/>
      <c r="AC14"/>
      <c r="AD14"/>
      <c r="AE14"/>
      <c r="AF14"/>
      <c r="AG14" s="309"/>
      <c r="AH14" s="472"/>
      <c r="AI14" s="473"/>
      <c r="AJ14" s="473"/>
      <c r="AK14" s="474"/>
      <c r="AL14"/>
      <c r="AM14"/>
      <c r="AN14"/>
      <c r="AO14"/>
      <c r="AP14"/>
      <c r="AQ14"/>
      <c r="AR14"/>
      <c r="AS14"/>
      <c r="AT14"/>
      <c r="AU14"/>
    </row>
    <row r="15" spans="1:48" s="3" customFormat="1" ht="15.75" customHeight="1">
      <c r="A15" s="1204"/>
      <c r="B15" s="478">
        <f>+Progress!B13</f>
        <v>19411954</v>
      </c>
      <c r="C15" s="479">
        <f t="shared" si="0"/>
        <v>0.58752880296261467</v>
      </c>
      <c r="D15" s="578">
        <f>+Progress!D13</f>
        <v>391828.36000000034</v>
      </c>
      <c r="E15" s="578">
        <f>+Progress!E13</f>
        <v>481104.90000000037</v>
      </c>
      <c r="F15" s="578">
        <f>+Progress!F13</f>
        <v>4517610.3600000003</v>
      </c>
      <c r="G15" s="578">
        <f>+Progress!G13</f>
        <v>4517610.3600000003</v>
      </c>
      <c r="H15" s="578">
        <f>+Progress!H13</f>
        <v>6884338.419999999</v>
      </c>
      <c r="I15" s="464">
        <f t="shared" si="11"/>
        <v>0.23272311277885782</v>
      </c>
      <c r="J15" s="464">
        <f>IFERROR(IF(ISBLANK(G15),"",G15/B15),0)</f>
        <v>0.23272311277885782</v>
      </c>
      <c r="K15" s="465">
        <f>IFERROR(IF(ISBLANK(H15),"",H15/B15),0)</f>
        <v>0.35464427846882385</v>
      </c>
      <c r="L15" s="466">
        <f>IFERROR(K15-J15,"")</f>
        <v>0.12192116568996603</v>
      </c>
      <c r="M15" s="467">
        <f t="shared" ref="M15" si="18">IFERROR(K15/J15,"")</f>
        <v>1.5238893732304968</v>
      </c>
      <c r="N15" s="478">
        <v>118680</v>
      </c>
      <c r="O15" s="468">
        <f t="shared" si="5"/>
        <v>0.54293426048767102</v>
      </c>
      <c r="P15" s="480">
        <f>+Progress!L13</f>
        <v>3780</v>
      </c>
      <c r="Q15" s="480">
        <f>+Progress!M13</f>
        <v>3333</v>
      </c>
      <c r="R15" s="470">
        <f t="shared" ref="R15" si="19">IFERROR(IF(ISBLANK(P15),"",P15/N15),0)</f>
        <v>3.185035389282103E-2</v>
      </c>
      <c r="S15" s="471">
        <f t="shared" si="13"/>
        <v>2.808392315470172E-2</v>
      </c>
      <c r="T15" s="480">
        <f>+Progress!N13</f>
        <v>37820</v>
      </c>
      <c r="U15" s="480">
        <f>+Progress!O13</f>
        <v>59417</v>
      </c>
      <c r="V15" s="464">
        <f t="shared" si="14"/>
        <v>0.31867205931917764</v>
      </c>
      <c r="W15" s="465">
        <f t="shared" si="15"/>
        <v>0.50064880350522412</v>
      </c>
      <c r="X15" s="466">
        <f t="shared" si="16"/>
        <v>0.18197674418604648</v>
      </c>
      <c r="Y15" s="467">
        <f t="shared" si="17"/>
        <v>1.5710470650449497</v>
      </c>
      <c r="Z15"/>
      <c r="AA15"/>
      <c r="AB15"/>
      <c r="AC15"/>
      <c r="AD15"/>
      <c r="AE15"/>
      <c r="AF15"/>
      <c r="AG15" s="309"/>
      <c r="AH15" s="481"/>
      <c r="AI15" s="472"/>
      <c r="AJ15" s="473"/>
      <c r="AK15" s="473"/>
      <c r="AL15"/>
      <c r="AM15"/>
      <c r="AN15"/>
      <c r="AO15"/>
      <c r="AP15"/>
      <c r="AQ15"/>
      <c r="AR15"/>
      <c r="AS15"/>
      <c r="AT15"/>
      <c r="AU15"/>
      <c r="AV15"/>
    </row>
    <row r="16" spans="1:48" s="3" customFormat="1" ht="15.75" customHeight="1">
      <c r="A16" s="1204"/>
      <c r="B16" s="475">
        <f>+Progress!B15</f>
        <v>13628050</v>
      </c>
      <c r="C16" s="462">
        <f t="shared" si="0"/>
        <v>0.41247119703738533</v>
      </c>
      <c r="D16" s="578">
        <f>+Progress!D15</f>
        <v>450753.64000000036</v>
      </c>
      <c r="E16" s="578">
        <f>+Progress!E15</f>
        <v>1121733.6799999997</v>
      </c>
      <c r="F16" s="578">
        <f>+Progress!F15</f>
        <v>1799950.3000000003</v>
      </c>
      <c r="G16" s="578">
        <f>+Progress!G15</f>
        <v>1799950.3000000003</v>
      </c>
      <c r="H16" s="578">
        <f>+Progress!H15</f>
        <v>4135819.2</v>
      </c>
      <c r="I16" s="464">
        <f t="shared" ref="I16:I20" si="20">IFERROR(IF(ISBLANK(F16),"",F16/B16),0)</f>
        <v>0.13207687820341138</v>
      </c>
      <c r="J16" s="464">
        <f t="shared" ref="J16:J20" si="21">IFERROR(IF(ISBLANK(G16),"",G16/B16),0)</f>
        <v>0.13207687820341138</v>
      </c>
      <c r="K16" s="465">
        <f t="shared" ref="K16:K20" si="22">IFERROR(IF(ISBLANK(H16),"",H16/B16),0)</f>
        <v>0.3034784286820198</v>
      </c>
      <c r="L16" s="466">
        <f t="shared" ref="L16:L20" si="23">IFERROR(K16-J16,"")</f>
        <v>0.17140155047860842</v>
      </c>
      <c r="M16" s="467">
        <f t="shared" ref="M16:M17" si="24">IFERROR(K16/J16,"")</f>
        <v>2.2977407765092175</v>
      </c>
      <c r="N16" s="475">
        <v>77910</v>
      </c>
      <c r="O16" s="468">
        <f t="shared" si="5"/>
        <v>0.35642069628070816</v>
      </c>
      <c r="P16" s="476">
        <f>+Progress!L15</f>
        <v>4820</v>
      </c>
      <c r="Q16" s="476">
        <f>+Progress!M15</f>
        <v>5988</v>
      </c>
      <c r="R16" s="470">
        <f t="shared" ref="R16" si="25">IFERROR(IF(ISBLANK(P16),"",P16/N16),0)</f>
        <v>6.1866255936336802E-2</v>
      </c>
      <c r="S16" s="471">
        <f t="shared" si="6"/>
        <v>7.6857912976511358E-2</v>
      </c>
      <c r="T16" s="476">
        <f>+Progress!N15</f>
        <v>15970</v>
      </c>
      <c r="U16" s="476">
        <f>+Progress!O15</f>
        <v>22801</v>
      </c>
      <c r="V16" s="464">
        <f t="shared" si="7"/>
        <v>0.20498010524964702</v>
      </c>
      <c r="W16" s="465">
        <f t="shared" si="8"/>
        <v>0.29265819535361315</v>
      </c>
      <c r="X16" s="466">
        <f t="shared" si="9"/>
        <v>8.7678090103966128E-2</v>
      </c>
      <c r="Y16" s="467">
        <f t="shared" si="10"/>
        <v>1.4277395115842204</v>
      </c>
      <c r="Z16"/>
      <c r="AA16"/>
      <c r="AB16"/>
      <c r="AC16"/>
      <c r="AD16"/>
      <c r="AE16"/>
      <c r="AF16"/>
      <c r="AG16" s="309"/>
      <c r="AH16" s="472"/>
      <c r="AI16" s="473"/>
      <c r="AJ16" s="473"/>
      <c r="AK16"/>
      <c r="AL16"/>
      <c r="AM16"/>
      <c r="AN16"/>
      <c r="AO16"/>
      <c r="AP16"/>
      <c r="AQ16"/>
      <c r="AR16"/>
      <c r="AS16"/>
      <c r="AT16"/>
      <c r="AU16"/>
    </row>
    <row r="17" spans="1:49" s="3" customFormat="1" ht="15.75" customHeight="1">
      <c r="A17" s="1203"/>
      <c r="B17" s="463">
        <f>+Progress!B17</f>
        <v>0</v>
      </c>
      <c r="C17" s="462">
        <f t="shared" si="0"/>
        <v>0</v>
      </c>
      <c r="D17" s="578">
        <f>+Progress!D17</f>
        <v>0</v>
      </c>
      <c r="E17" s="578">
        <f>+Progress!E17</f>
        <v>0</v>
      </c>
      <c r="F17" s="578">
        <f>+Progress!F17</f>
        <v>0</v>
      </c>
      <c r="G17" s="578">
        <f>+Progress!G17</f>
        <v>0</v>
      </c>
      <c r="H17" s="578">
        <f>+Progress!H17</f>
        <v>0</v>
      </c>
      <c r="I17" s="464">
        <f t="shared" si="20"/>
        <v>0</v>
      </c>
      <c r="J17" s="464">
        <f t="shared" si="21"/>
        <v>0</v>
      </c>
      <c r="K17" s="465">
        <f t="shared" si="22"/>
        <v>0</v>
      </c>
      <c r="L17" s="466">
        <f t="shared" si="23"/>
        <v>0</v>
      </c>
      <c r="M17" s="467" t="str">
        <f t="shared" si="24"/>
        <v/>
      </c>
      <c r="N17" s="463">
        <f>+Progress!J17</f>
        <v>2400</v>
      </c>
      <c r="O17" s="468">
        <f t="shared" si="5"/>
        <v>1.0979459261631365E-2</v>
      </c>
      <c r="P17" s="469">
        <f>+Progress!L17</f>
        <v>0</v>
      </c>
      <c r="Q17" s="469">
        <f>+Progress!M17</f>
        <v>0</v>
      </c>
      <c r="R17" s="470">
        <f>IFERROR(IF(ISBLANK(P17),"",P17/N17),0)</f>
        <v>0</v>
      </c>
      <c r="S17" s="471">
        <f>IFERROR(IF(ISBLANK(Q17),"",Q17/N17),0)</f>
        <v>0</v>
      </c>
      <c r="T17" s="469">
        <f>+Progress!N17</f>
        <v>0</v>
      </c>
      <c r="U17" s="469">
        <f>+Progress!O17</f>
        <v>0</v>
      </c>
      <c r="V17" s="464">
        <f t="shared" ref="V17:V20" si="26">IFERROR(IF(ISBLANK(T17),"",T17/N17),0)</f>
        <v>0</v>
      </c>
      <c r="W17" s="465">
        <f t="shared" ref="W17:W20" si="27">IFERROR(IF(ISBLANK(U17),"",U17/N17),0)</f>
        <v>0</v>
      </c>
      <c r="X17" s="466">
        <f t="shared" ref="X17:X20" si="28">IFERROR(W17-V17,"")</f>
        <v>0</v>
      </c>
      <c r="Y17" s="467" t="str">
        <f t="shared" ref="Y17" si="29">IFERROR(W17/V17,"")</f>
        <v/>
      </c>
      <c r="Z17"/>
      <c r="AA17"/>
      <c r="AB17"/>
      <c r="AC17"/>
      <c r="AD17"/>
      <c r="AE17"/>
      <c r="AF17"/>
      <c r="AG17" s="309"/>
      <c r="AK17"/>
      <c r="AL17"/>
      <c r="AM17"/>
      <c r="AN17"/>
      <c r="AO17"/>
      <c r="AP17"/>
      <c r="AQ17"/>
      <c r="AR17"/>
      <c r="AS17"/>
      <c r="AT17"/>
      <c r="AU17"/>
    </row>
    <row r="18" spans="1:49" s="3" customFormat="1" ht="15.75" customHeight="1">
      <c r="A18" s="1203"/>
      <c r="B18" s="463"/>
      <c r="C18" s="462" t="str">
        <f t="shared" si="0"/>
        <v/>
      </c>
      <c r="D18" s="578"/>
      <c r="E18" s="578"/>
      <c r="F18" s="578"/>
      <c r="G18" s="578"/>
      <c r="H18" s="578"/>
      <c r="I18" s="464" t="str">
        <f t="shared" ref="I18:I19" si="30">IFERROR(IF(ISBLANK(F18),"",F18/B18),0)</f>
        <v/>
      </c>
      <c r="J18" s="464" t="str">
        <f t="shared" ref="J18:J19" si="31">IFERROR(IF(ISBLANK(G18),"",G18/B18),0)</f>
        <v/>
      </c>
      <c r="K18" s="465" t="str">
        <f t="shared" ref="K18:K19" si="32">IFERROR(IF(ISBLANK(H18),"",H18/B18),0)</f>
        <v/>
      </c>
      <c r="L18" s="466" t="str">
        <f t="shared" ref="L18:L19" si="33">IFERROR(K18-J18,"")</f>
        <v/>
      </c>
      <c r="M18" s="467" t="str">
        <f t="shared" ref="M18:M19" si="34">IFERROR(K18/J18,"")</f>
        <v/>
      </c>
      <c r="N18" s="463">
        <f>+Progress!J19</f>
        <v>960</v>
      </c>
      <c r="O18" s="468">
        <f t="shared" si="5"/>
        <v>4.3917837046525462E-3</v>
      </c>
      <c r="P18" s="469">
        <f>+Progress!L19</f>
        <v>0</v>
      </c>
      <c r="Q18" s="469">
        <f>+Progress!M19</f>
        <v>0</v>
      </c>
      <c r="R18" s="470">
        <f t="shared" ref="R18:R19" si="35">IFERROR(IF(ISBLANK(P18),"",P18/N18),0)</f>
        <v>0</v>
      </c>
      <c r="S18" s="471">
        <f t="shared" ref="S18:S19" si="36">IFERROR(IF(ISBLANK(Q18),"",Q18/N18),0)</f>
        <v>0</v>
      </c>
      <c r="T18" s="469">
        <f>+Progress!N19</f>
        <v>0</v>
      </c>
      <c r="U18" s="469">
        <f>+Progress!O19</f>
        <v>0</v>
      </c>
      <c r="V18" s="464">
        <f t="shared" ref="V18:V19" si="37">IFERROR(IF(ISBLANK(T18),"",T18/N18),0)</f>
        <v>0</v>
      </c>
      <c r="W18" s="465">
        <f t="shared" ref="W18:W19" si="38">IFERROR(IF(ISBLANK(U18),"",U18/N18),0)</f>
        <v>0</v>
      </c>
      <c r="X18" s="466">
        <f t="shared" ref="X18:X19" si="39">IFERROR(W18-V18,"")</f>
        <v>0</v>
      </c>
      <c r="Y18" s="467" t="str">
        <f t="shared" ref="Y18:Y19" si="40">IFERROR(W18/V18,"")</f>
        <v/>
      </c>
      <c r="Z18"/>
      <c r="AA18"/>
      <c r="AB18"/>
      <c r="AC18"/>
      <c r="AD18"/>
      <c r="AE18"/>
      <c r="AF18"/>
      <c r="AG18" s="309"/>
      <c r="AK18"/>
      <c r="AL18"/>
      <c r="AM18"/>
      <c r="AN18"/>
      <c r="AO18"/>
      <c r="AP18"/>
      <c r="AQ18"/>
      <c r="AR18"/>
      <c r="AS18"/>
      <c r="AT18"/>
      <c r="AU18"/>
    </row>
    <row r="19" spans="1:49" s="3" customFormat="1" ht="15.75" customHeight="1">
      <c r="A19" s="1203"/>
      <c r="B19" s="463"/>
      <c r="C19" s="462" t="str">
        <f t="shared" si="0"/>
        <v/>
      </c>
      <c r="D19" s="578"/>
      <c r="E19" s="578"/>
      <c r="F19" s="578"/>
      <c r="G19" s="578"/>
      <c r="H19" s="578"/>
      <c r="I19" s="464" t="str">
        <f t="shared" si="30"/>
        <v/>
      </c>
      <c r="J19" s="464" t="str">
        <f t="shared" si="31"/>
        <v/>
      </c>
      <c r="K19" s="465" t="str">
        <f t="shared" si="32"/>
        <v/>
      </c>
      <c r="L19" s="466" t="str">
        <f t="shared" si="33"/>
        <v/>
      </c>
      <c r="M19" s="467" t="str">
        <f t="shared" si="34"/>
        <v/>
      </c>
      <c r="N19" s="463"/>
      <c r="O19" s="468" t="str">
        <f t="shared" si="5"/>
        <v/>
      </c>
      <c r="P19" s="469">
        <f>+Progress!L21</f>
        <v>8962</v>
      </c>
      <c r="Q19" s="469">
        <f>+Progress!M21</f>
        <v>9321</v>
      </c>
      <c r="R19" s="470">
        <f t="shared" si="35"/>
        <v>0</v>
      </c>
      <c r="S19" s="471">
        <f t="shared" si="36"/>
        <v>0</v>
      </c>
      <c r="T19" s="469"/>
      <c r="U19" s="469"/>
      <c r="V19" s="464" t="str">
        <f t="shared" si="37"/>
        <v/>
      </c>
      <c r="W19" s="465" t="str">
        <f t="shared" si="38"/>
        <v/>
      </c>
      <c r="X19" s="466" t="str">
        <f t="shared" si="39"/>
        <v/>
      </c>
      <c r="Y19" s="467" t="str">
        <f t="shared" si="40"/>
        <v/>
      </c>
      <c r="Z19"/>
      <c r="AA19"/>
      <c r="AB19"/>
      <c r="AC19"/>
      <c r="AD19"/>
      <c r="AE19"/>
      <c r="AF19"/>
      <c r="AG19" s="309"/>
      <c r="AK19"/>
      <c r="AL19"/>
      <c r="AM19"/>
      <c r="AN19"/>
      <c r="AO19"/>
      <c r="AP19"/>
      <c r="AQ19"/>
      <c r="AR19"/>
      <c r="AS19"/>
      <c r="AT19"/>
      <c r="AU19"/>
    </row>
    <row r="20" spans="1:49" s="3" customFormat="1" ht="15.75" customHeight="1">
      <c r="A20" s="1204"/>
      <c r="B20" s="463">
        <f>+Progress!B17</f>
        <v>0</v>
      </c>
      <c r="C20" s="462">
        <f t="shared" si="0"/>
        <v>0</v>
      </c>
      <c r="D20" s="578">
        <f>+Progress!D17</f>
        <v>0</v>
      </c>
      <c r="E20" s="578">
        <f>+Progress!E17</f>
        <v>0</v>
      </c>
      <c r="F20" s="578">
        <f>+Progress!F17</f>
        <v>0</v>
      </c>
      <c r="G20" s="578">
        <f>+Progress!G17</f>
        <v>0</v>
      </c>
      <c r="H20" s="578">
        <f>+Progress!H17</f>
        <v>0</v>
      </c>
      <c r="I20" s="464">
        <f t="shared" si="20"/>
        <v>0</v>
      </c>
      <c r="J20" s="464">
        <f t="shared" si="21"/>
        <v>0</v>
      </c>
      <c r="K20" s="465">
        <f t="shared" si="22"/>
        <v>0</v>
      </c>
      <c r="L20" s="466">
        <f t="shared" si="23"/>
        <v>0</v>
      </c>
      <c r="M20" s="467" t="str">
        <f>IFERROR(K20/J20,"")</f>
        <v/>
      </c>
      <c r="N20" s="463"/>
      <c r="O20" s="468" t="str">
        <f t="shared" si="5"/>
        <v/>
      </c>
      <c r="P20" s="469">
        <f>+Progress!L17</f>
        <v>0</v>
      </c>
      <c r="Q20" s="469">
        <f>+Progress!M17</f>
        <v>0</v>
      </c>
      <c r="R20" s="470">
        <f t="shared" ref="R20" si="41">IFERROR(IF(ISBLANK(P20),"",P20/N20),0)</f>
        <v>0</v>
      </c>
      <c r="S20" s="471">
        <f t="shared" ref="S20" si="42">IFERROR(IF(ISBLANK(Q20),"",Q20/N20),0)</f>
        <v>0</v>
      </c>
      <c r="T20" s="469">
        <f>+Progress!N17</f>
        <v>0</v>
      </c>
      <c r="U20" s="469">
        <f>+Progress!O17</f>
        <v>0</v>
      </c>
      <c r="V20" s="464">
        <f t="shared" si="26"/>
        <v>0</v>
      </c>
      <c r="W20" s="465">
        <f t="shared" si="27"/>
        <v>0</v>
      </c>
      <c r="X20" s="466">
        <f t="shared" si="28"/>
        <v>0</v>
      </c>
      <c r="Y20" s="467" t="str">
        <f>IFERROR(W20/V20,"")</f>
        <v/>
      </c>
      <c r="Z20"/>
      <c r="AA20"/>
      <c r="AB20"/>
      <c r="AC20"/>
      <c r="AD20"/>
      <c r="AE20"/>
      <c r="AF20"/>
      <c r="AG20" s="309"/>
      <c r="AH20" s="472"/>
      <c r="AI20" s="473"/>
      <c r="AJ20" s="473"/>
      <c r="AK20" s="477"/>
      <c r="AL20"/>
      <c r="AM20"/>
      <c r="AN20"/>
      <c r="AO20"/>
      <c r="AP20"/>
      <c r="AQ20"/>
      <c r="AR20"/>
      <c r="AS20"/>
      <c r="AT20"/>
      <c r="AU20"/>
    </row>
    <row r="21" spans="1:49" s="499" customFormat="1" ht="19.95" customHeight="1" thickBot="1">
      <c r="A21" s="117" t="s">
        <v>84</v>
      </c>
      <c r="B21" s="118">
        <f t="shared" ref="B21:H21" si="43">SUM(B12:B20)</f>
        <v>33040004</v>
      </c>
      <c r="C21" s="482">
        <f t="shared" si="43"/>
        <v>1</v>
      </c>
      <c r="D21" s="483">
        <f t="shared" si="43"/>
        <v>842582.0000000007</v>
      </c>
      <c r="E21" s="484">
        <f t="shared" si="43"/>
        <v>1602838.58</v>
      </c>
      <c r="F21" s="118">
        <f t="shared" si="43"/>
        <v>6317560.6600000001</v>
      </c>
      <c r="G21" s="485">
        <f t="shared" si="43"/>
        <v>6317560.6600000001</v>
      </c>
      <c r="H21" s="484">
        <f t="shared" si="43"/>
        <v>11020157.619999999</v>
      </c>
      <c r="I21" s="486">
        <f>IFERROR(IF(ISBLANK(F21),"",F21/B21),0)</f>
        <v>0.19120943992621794</v>
      </c>
      <c r="J21" s="486">
        <f>IFERROR(IF(ISBLANK(G21),"",G21/B21),0)</f>
        <v>0.19120943992621794</v>
      </c>
      <c r="K21" s="487">
        <f>IFERROR(IF(ISBLANK(H21),"",H21/B21),0)</f>
        <v>0.33353983915982577</v>
      </c>
      <c r="L21" s="488">
        <f>+K21-J21</f>
        <v>0.14233039923360782</v>
      </c>
      <c r="M21" s="1121">
        <f>K21/J21</f>
        <v>1.7443691027416266</v>
      </c>
      <c r="N21" s="490">
        <f>SUM(N12:N20)</f>
        <v>218590</v>
      </c>
      <c r="O21" s="491">
        <f>SUM(O12:O20)</f>
        <v>1</v>
      </c>
      <c r="P21" s="483">
        <f>SUM(P12:P20)</f>
        <v>17924</v>
      </c>
      <c r="Q21" s="492">
        <f>SUM(Q12:Q20)</f>
        <v>18642</v>
      </c>
      <c r="R21" s="493">
        <f>IFERROR(IF(ISBLANK(P21),"",P21/N21),0)</f>
        <v>8.1998261585616905E-2</v>
      </c>
      <c r="S21" s="494">
        <f>IFERROR(IF(ISBLANK(Q21),"",Q21/N21),0)</f>
        <v>8.528294981472162E-2</v>
      </c>
      <c r="T21" s="495">
        <f>SUM(T12:T20)</f>
        <v>71298</v>
      </c>
      <c r="U21" s="496">
        <f>SUM(U12:U20)</f>
        <v>98860</v>
      </c>
      <c r="V21" s="486">
        <f>IFERROR(IF(ISBLANK(T21),"",T21/N21),0)</f>
        <v>0.32617228601491377</v>
      </c>
      <c r="W21" s="487">
        <f t="shared" si="8"/>
        <v>0.45226222608536532</v>
      </c>
      <c r="X21" s="488">
        <f>+W21-V21</f>
        <v>0.12608994007045154</v>
      </c>
      <c r="Y21" s="489">
        <f>W21/V21</f>
        <v>1.3865746584756935</v>
      </c>
      <c r="Z21" s="497"/>
      <c r="AA21" s="497"/>
      <c r="AB21" s="497"/>
      <c r="AC21" s="497"/>
      <c r="AD21" s="497"/>
      <c r="AE21" s="497"/>
      <c r="AF21" s="497"/>
      <c r="AG21" s="498"/>
      <c r="AH21" s="497"/>
      <c r="AL21" s="497"/>
      <c r="AM21" s="497"/>
      <c r="AN21" s="497"/>
      <c r="AO21" s="497"/>
      <c r="AP21" s="497"/>
      <c r="AQ21" s="497"/>
      <c r="AR21" s="497"/>
      <c r="AS21" s="497"/>
      <c r="AT21" s="497"/>
      <c r="AU21" s="497"/>
      <c r="AV21" s="497"/>
    </row>
    <row r="22" spans="1:49" ht="24" customHeight="1" thickTop="1" thickBot="1">
      <c r="F22" s="500"/>
      <c r="G22" s="501"/>
      <c r="H22" s="501"/>
      <c r="I22" s="501"/>
      <c r="J22" s="501"/>
      <c r="K22" s="501"/>
      <c r="L22" s="501"/>
      <c r="M22" s="502"/>
      <c r="Y22"/>
      <c r="Z22" s="281" t="s">
        <v>85</v>
      </c>
      <c r="AA22" s="282"/>
      <c r="AB22" s="282"/>
      <c r="AC22" s="283"/>
      <c r="AD22" s="282"/>
      <c r="AE22" s="282"/>
      <c r="AF22" s="282"/>
      <c r="AG22" s="284"/>
      <c r="AI22" s="443"/>
      <c r="AM22" s="443"/>
      <c r="AN22" s="443"/>
      <c r="AO22" s="443"/>
      <c r="AP22" s="443"/>
      <c r="AQ22" s="443"/>
      <c r="AR22" s="443"/>
      <c r="AS22" s="443"/>
      <c r="AT22" s="443"/>
      <c r="AU22" s="443"/>
      <c r="AV22" s="443"/>
      <c r="AW22" s="443"/>
    </row>
    <row r="23" spans="1:49" ht="30" customHeight="1">
      <c r="Y23"/>
      <c r="Z23" s="285" t="s">
        <v>86</v>
      </c>
      <c r="AA23" s="1275" t="s">
        <v>87</v>
      </c>
      <c r="AB23" s="1276"/>
      <c r="AC23" s="286" t="s">
        <v>88</v>
      </c>
      <c r="AD23" s="286" t="s">
        <v>89</v>
      </c>
      <c r="AE23" s="286" t="s">
        <v>90</v>
      </c>
      <c r="AF23" s="286" t="s">
        <v>49</v>
      </c>
      <c r="AG23" s="287" t="s">
        <v>91</v>
      </c>
      <c r="AI23" s="443"/>
      <c r="AM23" s="443"/>
      <c r="AN23" s="443"/>
      <c r="AO23" s="443"/>
      <c r="AP23" s="443"/>
      <c r="AQ23" s="443"/>
      <c r="AR23" s="443"/>
      <c r="AS23" s="443"/>
      <c r="AT23" s="443"/>
      <c r="AU23" s="443"/>
      <c r="AV23" s="443"/>
      <c r="AW23" s="443"/>
    </row>
    <row r="24" spans="1:49" ht="27" customHeight="1">
      <c r="Y24"/>
      <c r="Z24" s="582">
        <f>+Milestones!A4</f>
        <v>1</v>
      </c>
      <c r="AA24" s="1277" t="str">
        <f>+Milestones!B4</f>
        <v>Project Commencement Date</v>
      </c>
      <c r="AB24" s="1278"/>
      <c r="AC24" s="583">
        <f>+Milestones!C4</f>
        <v>46198</v>
      </c>
      <c r="AD24" s="583">
        <f>+Milestones!D4</f>
        <v>46198</v>
      </c>
      <c r="AE24" s="583">
        <f>+Milestones!E4</f>
        <v>46198</v>
      </c>
      <c r="AF24" s="583" t="str">
        <f>+Milestones!F4</f>
        <v>A</v>
      </c>
      <c r="AG24" s="584">
        <f>+Milestones!G4</f>
        <v>0</v>
      </c>
      <c r="AM24" s="443"/>
      <c r="AN24" s="443"/>
      <c r="AO24" s="443"/>
      <c r="AP24" s="443"/>
      <c r="AQ24" s="443"/>
      <c r="AR24" s="443"/>
      <c r="AS24" s="443"/>
      <c r="AT24" s="443"/>
      <c r="AU24" s="443"/>
      <c r="AV24" s="443"/>
      <c r="AW24" s="443"/>
    </row>
    <row r="25" spans="1:49" ht="27" customHeight="1">
      <c r="Y25"/>
      <c r="Z25" s="585">
        <f>+Milestones!A5</f>
        <v>2</v>
      </c>
      <c r="AA25" s="1279" t="str">
        <f>+Milestones!B5</f>
        <v>Project Completion</v>
      </c>
      <c r="AB25" s="1280"/>
      <c r="AC25" s="583">
        <f>+Milestones!C5</f>
        <v>46623</v>
      </c>
      <c r="AD25" s="583">
        <f>+Milestones!D5</f>
        <v>46623</v>
      </c>
      <c r="AE25" s="583">
        <f>+Milestones!E5</f>
        <v>46674</v>
      </c>
      <c r="AF25" s="583" t="str">
        <f>+Milestones!F5</f>
        <v>F</v>
      </c>
      <c r="AG25" s="584">
        <f>+Milestones!G5</f>
        <v>-51</v>
      </c>
      <c r="AM25" s="443"/>
      <c r="AN25" s="443"/>
      <c r="AO25" s="443"/>
      <c r="AP25" s="443"/>
      <c r="AQ25" s="443"/>
      <c r="AR25" s="443"/>
      <c r="AS25" s="443"/>
      <c r="AT25" s="443"/>
      <c r="AU25" s="443"/>
      <c r="AV25" s="443"/>
      <c r="AW25" s="443"/>
    </row>
    <row r="26" spans="1:49" ht="27" customHeight="1">
      <c r="Y26"/>
      <c r="Z26" s="585">
        <f>+Milestones!A6</f>
        <v>3</v>
      </c>
      <c r="AA26" s="1279" t="str">
        <f>+Milestones!B6</f>
        <v>Completion of Mobilization</v>
      </c>
      <c r="AB26" s="1280"/>
      <c r="AC26" s="583">
        <f>+Milestones!C6</f>
        <v>46226</v>
      </c>
      <c r="AD26" s="583">
        <f>+Milestones!D6</f>
        <v>46226</v>
      </c>
      <c r="AE26" s="583">
        <f>+Milestones!E6</f>
        <v>46249</v>
      </c>
      <c r="AF26" s="583" t="str">
        <f>+Milestones!F6</f>
        <v>A</v>
      </c>
      <c r="AG26" s="584">
        <f>+Milestones!G6</f>
        <v>-23</v>
      </c>
      <c r="AM26" s="443"/>
      <c r="AN26" s="443"/>
      <c r="AO26" s="443"/>
      <c r="AP26" s="443"/>
      <c r="AQ26" s="443"/>
      <c r="AR26" s="443"/>
      <c r="AS26" s="443"/>
      <c r="AT26" s="443"/>
      <c r="AU26" s="443"/>
      <c r="AV26" s="443"/>
      <c r="AW26" s="443"/>
    </row>
    <row r="27" spans="1:49" ht="27" customHeight="1">
      <c r="Y27"/>
      <c r="Z27" s="585">
        <f>+Milestones!A7</f>
        <v>4</v>
      </c>
      <c r="AA27" s="1279" t="str">
        <f>+Milestones!B7</f>
        <v>Baseline Programme Submission</v>
      </c>
      <c r="AB27" s="1280"/>
      <c r="AC27" s="583">
        <f>+Milestones!C7</f>
        <v>46215</v>
      </c>
      <c r="AD27" s="583">
        <f>+Milestones!D7</f>
        <v>46215</v>
      </c>
      <c r="AE27" s="583">
        <f>+Milestones!E7</f>
        <v>46215</v>
      </c>
      <c r="AF27" s="583" t="str">
        <f>+Milestones!F7</f>
        <v>A</v>
      </c>
      <c r="AG27" s="584">
        <f>+Milestones!G7</f>
        <v>0</v>
      </c>
      <c r="AM27" s="443"/>
      <c r="AN27" s="443"/>
      <c r="AO27" s="443"/>
      <c r="AP27" s="443"/>
      <c r="AQ27" s="443"/>
      <c r="AR27" s="443"/>
      <c r="AS27" s="443"/>
      <c r="AT27" s="443"/>
      <c r="AU27" s="443"/>
      <c r="AV27" s="443"/>
      <c r="AW27" s="443"/>
    </row>
    <row r="28" spans="1:49" ht="27" customHeight="1">
      <c r="Y28"/>
      <c r="Z28" s="585">
        <f>+Milestones!A8</f>
        <v>5</v>
      </c>
      <c r="AA28" s="1279" t="str">
        <f>+Milestones!B8</f>
        <v>Submission and Approval of drawings and Materials</v>
      </c>
      <c r="AB28" s="1280"/>
      <c r="AC28" s="583">
        <f>+Milestones!C8</f>
        <v>46257</v>
      </c>
      <c r="AD28" s="583">
        <f>+Milestones!D8</f>
        <v>46257</v>
      </c>
      <c r="AE28" s="583">
        <f>+Milestones!E8</f>
        <v>46284</v>
      </c>
      <c r="AF28" s="583" t="str">
        <f>+Milestones!F8</f>
        <v>A</v>
      </c>
      <c r="AG28" s="584">
        <f>+Milestones!G8</f>
        <v>-27</v>
      </c>
      <c r="AJ28" s="443"/>
      <c r="AK28" s="443"/>
      <c r="AL28" s="443"/>
      <c r="AM28" s="443"/>
      <c r="AN28" s="443"/>
      <c r="AO28" s="443"/>
      <c r="AP28" s="443"/>
      <c r="AQ28" s="443"/>
      <c r="AR28" s="443"/>
      <c r="AS28" s="443"/>
      <c r="AT28" s="443"/>
      <c r="AU28" s="443"/>
      <c r="AV28" s="443"/>
      <c r="AW28" s="443"/>
    </row>
    <row r="29" spans="1:49" ht="27" customHeight="1">
      <c r="Y29"/>
      <c r="Z29" s="585">
        <f>+Milestones!A9</f>
        <v>6</v>
      </c>
      <c r="AA29" s="1279" t="str">
        <f>+Milestones!B9</f>
        <v>Completion of Road Works</v>
      </c>
      <c r="AB29" s="1280"/>
      <c r="AC29" s="583">
        <f>+Milestones!C9</f>
        <v>46501</v>
      </c>
      <c r="AD29" s="583">
        <f>+Milestones!D9</f>
        <v>46501</v>
      </c>
      <c r="AE29" s="583">
        <f>+Milestones!E9</f>
        <v>46553</v>
      </c>
      <c r="AF29" s="583" t="str">
        <f>+Milestones!F9</f>
        <v>F</v>
      </c>
      <c r="AG29" s="584">
        <f>+Milestones!G9</f>
        <v>-52</v>
      </c>
      <c r="AJ29" s="443"/>
      <c r="AK29" s="443"/>
      <c r="AL29" s="443"/>
      <c r="AM29" s="443"/>
      <c r="AN29" s="443"/>
      <c r="AO29" s="443"/>
      <c r="AP29" s="443"/>
      <c r="AQ29" s="443"/>
      <c r="AR29" s="443"/>
      <c r="AS29" s="443"/>
      <c r="AT29" s="443"/>
      <c r="AU29" s="443"/>
      <c r="AV29" s="443"/>
      <c r="AW29" s="443"/>
    </row>
    <row r="30" spans="1:49" ht="27" customHeight="1">
      <c r="Y30"/>
      <c r="Z30" s="585">
        <f>+Milestones!A10</f>
        <v>7</v>
      </c>
      <c r="AA30" s="1279" t="str">
        <f>+Milestones!B10</f>
        <v xml:space="preserve">Completion of Storm Water Dranage </v>
      </c>
      <c r="AB30" s="1280"/>
      <c r="AC30" s="583">
        <f>+Milestones!C10</f>
        <v>46442</v>
      </c>
      <c r="AD30" s="583">
        <f>+Milestones!D10</f>
        <v>46442</v>
      </c>
      <c r="AE30" s="583">
        <f>+Milestones!E10</f>
        <v>46487</v>
      </c>
      <c r="AF30" s="583" t="str">
        <f>+Milestones!F10</f>
        <v>F</v>
      </c>
      <c r="AG30" s="584">
        <f>+Milestones!G10</f>
        <v>-45</v>
      </c>
      <c r="AJ30" s="443"/>
      <c r="AK30" s="443"/>
      <c r="AL30" s="443"/>
      <c r="AM30" s="443"/>
      <c r="AN30" s="443"/>
      <c r="AO30" s="443"/>
      <c r="AP30" s="443"/>
      <c r="AQ30" s="443"/>
      <c r="AR30" s="443"/>
      <c r="AS30" s="443"/>
      <c r="AT30" s="443"/>
      <c r="AU30" s="443"/>
      <c r="AV30" s="443"/>
      <c r="AW30" s="443"/>
    </row>
    <row r="31" spans="1:49" ht="37.5" customHeight="1">
      <c r="Y31"/>
      <c r="Z31" s="585">
        <f>+Milestones!A11</f>
        <v>8</v>
      </c>
      <c r="AA31" s="1279" t="str">
        <f>+Milestones!B11</f>
        <v>Completion of Entire Project</v>
      </c>
      <c r="AB31" s="1280"/>
      <c r="AC31" s="583">
        <f>+Milestones!C11</f>
        <v>46623</v>
      </c>
      <c r="AD31" s="583">
        <f>+Milestones!D11</f>
        <v>46623</v>
      </c>
      <c r="AE31" s="583">
        <f>+Milestones!E11</f>
        <v>46674</v>
      </c>
      <c r="AF31" s="583" t="str">
        <f>+Milestones!F11</f>
        <v>F</v>
      </c>
      <c r="AG31" s="584">
        <f>+Milestones!G11</f>
        <v>-51</v>
      </c>
      <c r="AJ31" s="443"/>
      <c r="AK31" s="443"/>
      <c r="AL31" s="443"/>
      <c r="AM31" s="443"/>
      <c r="AN31" s="443"/>
      <c r="AO31" s="443"/>
      <c r="AP31" s="443"/>
      <c r="AQ31" s="443"/>
      <c r="AR31" s="443"/>
      <c r="AS31" s="443"/>
      <c r="AT31" s="443"/>
      <c r="AU31" s="443"/>
      <c r="AV31" s="443"/>
      <c r="AW31" s="443"/>
    </row>
    <row r="32" spans="1:49" ht="27" customHeight="1">
      <c r="Y32"/>
      <c r="Z32" s="585"/>
      <c r="AA32" s="1279"/>
      <c r="AB32" s="1280"/>
      <c r="AC32" s="586"/>
      <c r="AD32" s="586"/>
      <c r="AE32" s="586"/>
      <c r="AF32" s="586"/>
      <c r="AG32" s="587"/>
      <c r="AM32" s="443"/>
      <c r="AN32" s="503"/>
      <c r="AO32" s="443"/>
      <c r="AP32" s="443"/>
      <c r="AQ32" s="443"/>
      <c r="AR32" s="443"/>
      <c r="AS32" s="443"/>
      <c r="AT32" s="443"/>
      <c r="AU32" s="443"/>
      <c r="AV32" s="443"/>
      <c r="AW32" s="443"/>
    </row>
    <row r="33" spans="19:49" ht="27" customHeight="1">
      <c r="Y33"/>
      <c r="Z33" s="585"/>
      <c r="AA33" s="1279"/>
      <c r="AB33" s="1280"/>
      <c r="AC33" s="586"/>
      <c r="AD33" s="586"/>
      <c r="AE33" s="586"/>
      <c r="AF33" s="586"/>
      <c r="AG33" s="587"/>
      <c r="AM33" s="443"/>
      <c r="AN33" s="503"/>
      <c r="AO33" s="443"/>
      <c r="AP33" s="443"/>
      <c r="AQ33" s="443"/>
      <c r="AR33" s="443"/>
      <c r="AS33" s="443"/>
      <c r="AT33" s="443"/>
      <c r="AU33" s="443"/>
      <c r="AV33" s="443"/>
      <c r="AW33" s="443"/>
    </row>
    <row r="34" spans="19:49" ht="14.7" customHeight="1">
      <c r="Y34"/>
      <c r="Z34" s="588"/>
      <c r="AA34" s="589"/>
      <c r="AB34" s="589"/>
      <c r="AC34" s="589"/>
      <c r="AD34" s="589"/>
      <c r="AE34" s="589"/>
      <c r="AF34" s="589"/>
      <c r="AG34" s="590"/>
      <c r="AM34" s="443"/>
      <c r="AN34" s="503"/>
      <c r="AO34" s="443"/>
      <c r="AP34" s="443"/>
      <c r="AQ34" s="443"/>
      <c r="AR34" s="443"/>
      <c r="AS34" s="443"/>
      <c r="AT34" s="443"/>
      <c r="AU34" s="443"/>
      <c r="AV34" s="443"/>
      <c r="AW34" s="443"/>
    </row>
    <row r="35" spans="19:49" s="506" customFormat="1" ht="14.4" customHeight="1">
      <c r="S35" s="327"/>
      <c r="T35" s="327"/>
      <c r="U35" s="327"/>
      <c r="V35" s="327"/>
      <c r="W35" s="327"/>
      <c r="X35" s="327"/>
      <c r="Y35"/>
      <c r="Z35" s="507"/>
      <c r="AA35" s="504"/>
      <c r="AB35" s="504"/>
      <c r="AC35" s="504"/>
      <c r="AD35" s="504"/>
      <c r="AE35" s="504"/>
      <c r="AF35" s="504"/>
      <c r="AG35" s="505"/>
      <c r="AM35" s="508"/>
      <c r="AN35" s="503"/>
      <c r="AO35" s="509"/>
      <c r="AP35" s="443"/>
      <c r="AQ35" s="443"/>
      <c r="AR35" s="443"/>
      <c r="AS35" s="443"/>
      <c r="AT35" s="443"/>
      <c r="AU35" s="443"/>
      <c r="AV35" s="443"/>
      <c r="AW35" s="443"/>
    </row>
    <row r="36" spans="19:49">
      <c r="Y36"/>
      <c r="Z36" s="507"/>
      <c r="AA36" s="504"/>
      <c r="AB36" s="504"/>
      <c r="AC36" s="504"/>
      <c r="AD36" s="504"/>
      <c r="AE36" s="504"/>
      <c r="AF36" s="504"/>
      <c r="AG36" s="505"/>
      <c r="AM36" s="508"/>
      <c r="AN36" s="503"/>
      <c r="AO36" s="509"/>
      <c r="AP36" s="443"/>
      <c r="AQ36" s="443"/>
      <c r="AR36" s="443"/>
      <c r="AS36" s="443"/>
      <c r="AT36" s="443"/>
      <c r="AU36" s="443"/>
      <c r="AV36" s="443"/>
      <c r="AW36" s="443"/>
    </row>
    <row r="37" spans="19:49">
      <c r="Y37"/>
      <c r="Z37" s="507"/>
      <c r="AA37" s="504"/>
      <c r="AB37" s="504"/>
      <c r="AC37" s="504"/>
      <c r="AD37" s="504"/>
      <c r="AE37" s="504"/>
      <c r="AF37" s="504"/>
      <c r="AG37" s="505"/>
      <c r="AM37" s="510"/>
      <c r="AN37" s="503"/>
      <c r="AO37" s="509"/>
      <c r="AP37" s="443"/>
      <c r="AQ37" s="443"/>
      <c r="AR37" s="443"/>
      <c r="AS37" s="443"/>
      <c r="AT37" s="443"/>
      <c r="AU37" s="443"/>
      <c r="AV37" s="443"/>
      <c r="AW37" s="443"/>
    </row>
    <row r="38" spans="19:49" ht="14.4" customHeight="1">
      <c r="Y38"/>
      <c r="Z38" s="507"/>
      <c r="AA38" s="504"/>
      <c r="AB38" s="504"/>
      <c r="AC38" s="504"/>
      <c r="AD38" s="504"/>
      <c r="AE38" s="504"/>
      <c r="AF38" s="504"/>
      <c r="AG38" s="505"/>
      <c r="AM38" s="443"/>
      <c r="AN38" s="443"/>
      <c r="AO38" s="443"/>
      <c r="AP38" s="443"/>
      <c r="AQ38" s="443"/>
      <c r="AR38" s="443"/>
      <c r="AS38" s="443"/>
      <c r="AT38" s="443"/>
      <c r="AU38" s="443"/>
      <c r="AV38" s="443"/>
      <c r="AW38" s="443"/>
    </row>
    <row r="39" spans="19:49" ht="14.4" customHeight="1">
      <c r="Y39"/>
      <c r="Z39" s="507"/>
      <c r="AA39" s="504"/>
      <c r="AB39" s="504"/>
      <c r="AC39" s="504"/>
      <c r="AD39" s="504"/>
      <c r="AE39" s="504"/>
      <c r="AF39" s="504"/>
      <c r="AG39" s="505"/>
      <c r="AL39" s="499"/>
      <c r="AM39" s="443"/>
      <c r="AN39" s="443"/>
      <c r="AO39" s="443"/>
      <c r="AP39" s="443"/>
      <c r="AQ39" s="443"/>
      <c r="AR39" s="443"/>
      <c r="AS39" s="443"/>
      <c r="AT39" s="443"/>
      <c r="AU39" s="443"/>
      <c r="AV39" s="443"/>
      <c r="AW39" s="443"/>
    </row>
    <row r="40" spans="19:49" ht="14.4" customHeight="1">
      <c r="Y40"/>
      <c r="Z40" s="507"/>
      <c r="AA40" s="504"/>
      <c r="AB40" s="504"/>
      <c r="AC40" s="504"/>
      <c r="AD40" s="504"/>
      <c r="AE40" s="504"/>
      <c r="AF40" s="504"/>
      <c r="AG40" s="505"/>
      <c r="AM40" s="443"/>
      <c r="AN40" s="443"/>
      <c r="AO40" s="443"/>
      <c r="AP40" s="443"/>
      <c r="AQ40" s="443"/>
      <c r="AR40" s="443"/>
      <c r="AS40" s="443"/>
      <c r="AT40" s="443"/>
      <c r="AU40" s="443"/>
      <c r="AV40" s="443"/>
      <c r="AW40" s="443"/>
    </row>
    <row r="41" spans="19:49">
      <c r="Y41"/>
      <c r="Z41" s="507"/>
      <c r="AA41" s="504"/>
      <c r="AB41" s="504"/>
      <c r="AC41" s="504"/>
      <c r="AD41" s="504"/>
      <c r="AE41" s="504"/>
      <c r="AF41" s="504"/>
      <c r="AG41" s="505"/>
      <c r="AM41" s="443"/>
      <c r="AN41" s="443"/>
      <c r="AO41" s="443"/>
      <c r="AP41" s="443"/>
      <c r="AQ41" s="443"/>
      <c r="AR41" s="443"/>
      <c r="AS41" s="443"/>
      <c r="AT41" s="443"/>
      <c r="AU41" s="443"/>
      <c r="AV41" s="443"/>
      <c r="AW41" s="443"/>
    </row>
    <row r="42" spans="19:49" ht="15" customHeight="1">
      <c r="Y42"/>
      <c r="Z42" s="507"/>
      <c r="AA42" s="504"/>
      <c r="AB42" s="504"/>
      <c r="AC42" s="504"/>
      <c r="AD42" s="504"/>
      <c r="AE42" s="504"/>
      <c r="AF42" s="504"/>
      <c r="AG42" s="505"/>
      <c r="AM42" s="443"/>
      <c r="AN42" s="443"/>
      <c r="AO42" s="443"/>
      <c r="AP42" s="443"/>
      <c r="AQ42" s="443"/>
      <c r="AR42" s="443"/>
      <c r="AS42" s="443"/>
      <c r="AT42" s="443"/>
      <c r="AU42" s="443"/>
      <c r="AV42" s="443"/>
      <c r="AW42" s="443"/>
    </row>
    <row r="43" spans="19:49" ht="15" customHeight="1">
      <c r="Y43"/>
      <c r="Z43" s="507"/>
      <c r="AA43" s="504"/>
      <c r="AB43" s="504"/>
      <c r="AC43" s="504"/>
      <c r="AD43" s="504"/>
      <c r="AE43" s="504"/>
      <c r="AF43" s="504"/>
      <c r="AG43" s="505"/>
    </row>
    <row r="44" spans="19:49" ht="15" customHeight="1">
      <c r="Y44"/>
      <c r="Z44" s="507"/>
      <c r="AA44" s="504"/>
      <c r="AB44" s="504"/>
      <c r="AC44" s="504"/>
      <c r="AD44" s="504"/>
      <c r="AE44" s="504"/>
      <c r="AF44" s="504"/>
      <c r="AG44" s="505"/>
    </row>
    <row r="45" spans="19:49" ht="15" customHeight="1">
      <c r="Y45"/>
      <c r="Z45" s="507"/>
      <c r="AA45" s="504"/>
      <c r="AB45" s="504"/>
      <c r="AC45" s="504"/>
      <c r="AD45" s="504"/>
      <c r="AE45" s="504"/>
      <c r="AF45" s="504"/>
      <c r="AG45" s="505"/>
    </row>
    <row r="46" spans="19:49" ht="15" customHeight="1">
      <c r="W46" s="511"/>
      <c r="Y46"/>
      <c r="Z46" s="507"/>
      <c r="AA46" s="504"/>
      <c r="AB46" s="504"/>
      <c r="AC46" s="504"/>
      <c r="AD46" s="504"/>
      <c r="AE46" s="504"/>
      <c r="AF46" s="504"/>
      <c r="AG46" s="505"/>
    </row>
    <row r="47" spans="19:49" ht="4.95" customHeight="1">
      <c r="Z47" s="512"/>
      <c r="AA47" s="513"/>
      <c r="AB47" s="513"/>
      <c r="AC47" s="513"/>
      <c r="AD47" s="513"/>
      <c r="AG47" s="442"/>
      <c r="AI47" s="327" t="s">
        <v>92</v>
      </c>
    </row>
    <row r="48" spans="19:49" ht="20.100000000000001" customHeight="1">
      <c r="Z48" s="514"/>
      <c r="AA48" s="513"/>
      <c r="AB48" s="513"/>
      <c r="AC48" s="513"/>
      <c r="AD48" s="513"/>
      <c r="AG48" s="442"/>
    </row>
    <row r="49" spans="1:48" s="432" customFormat="1" ht="28.95" customHeight="1" thickBot="1">
      <c r="A49" s="302"/>
      <c r="B49" s="302"/>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c r="AB49" s="302"/>
      <c r="AC49" s="302"/>
      <c r="AD49" s="302"/>
      <c r="AE49" s="302"/>
      <c r="AF49" s="302"/>
      <c r="AG49" s="303"/>
      <c r="AL49" s="434"/>
      <c r="AM49" s="434"/>
      <c r="AN49" s="434"/>
      <c r="AO49" s="434"/>
      <c r="AP49" s="434"/>
      <c r="AQ49" s="434"/>
      <c r="AR49" s="434"/>
      <c r="AS49" s="434"/>
      <c r="AT49" s="434"/>
      <c r="AU49" s="434"/>
      <c r="AV49" s="434"/>
    </row>
    <row r="50" spans="1:48" s="408" customFormat="1" ht="19.95" customHeight="1" thickBot="1">
      <c r="A50" s="304"/>
      <c r="B50" s="304"/>
      <c r="C50" s="304"/>
      <c r="D50" s="304"/>
      <c r="E50" s="304"/>
      <c r="F50" s="304"/>
      <c r="G50" s="304"/>
      <c r="H50" s="304"/>
      <c r="I50" s="304"/>
      <c r="J50" s="304"/>
      <c r="K50" s="305" t="s">
        <v>93</v>
      </c>
      <c r="L50" s="304"/>
      <c r="M50" s="304"/>
      <c r="N50" s="304"/>
      <c r="O50" s="304"/>
      <c r="P50" s="304"/>
      <c r="Q50" s="304"/>
      <c r="R50" s="304"/>
      <c r="S50" s="304"/>
      <c r="T50" s="304"/>
      <c r="U50" s="306"/>
      <c r="V50" s="307" t="s">
        <v>94</v>
      </c>
      <c r="W50" s="307"/>
      <c r="X50" s="307"/>
      <c r="Y50" s="307"/>
      <c r="Z50" s="307"/>
      <c r="AA50" s="307"/>
      <c r="AB50" s="307"/>
      <c r="AC50" s="307"/>
      <c r="AD50" s="307"/>
      <c r="AE50" s="307"/>
      <c r="AF50" s="307"/>
      <c r="AG50" s="308"/>
      <c r="AH50" s="438"/>
      <c r="AI50" s="438"/>
      <c r="AJ50" s="438"/>
      <c r="AK50" s="438"/>
      <c r="AL50" s="438"/>
      <c r="AM50" s="438"/>
      <c r="AN50" s="438"/>
      <c r="AO50" s="438"/>
      <c r="AP50" s="438"/>
    </row>
    <row r="51" spans="1:48" s="516" customFormat="1" ht="19.95" customHeight="1" thickBot="1">
      <c r="A51" s="270"/>
      <c r="B51" s="270"/>
      <c r="C51" s="270"/>
      <c r="D51" s="270"/>
      <c r="E51" s="270"/>
      <c r="F51" s="270"/>
      <c r="G51" s="270"/>
      <c r="H51" s="270"/>
      <c r="I51" s="270"/>
      <c r="J51" s="279"/>
      <c r="K51" s="1370" t="s">
        <v>96</v>
      </c>
      <c r="L51" s="1370"/>
      <c r="M51" s="1370"/>
      <c r="N51" s="1370"/>
      <c r="O51" s="1370"/>
      <c r="P51" s="1370"/>
      <c r="Q51" s="1370"/>
      <c r="R51" s="1370"/>
      <c r="S51" s="1370"/>
      <c r="T51" s="1370"/>
      <c r="U51" s="1371"/>
      <c r="V51" s="280" t="s">
        <v>97</v>
      </c>
      <c r="W51" s="280"/>
      <c r="X51" s="280"/>
      <c r="Y51" s="280"/>
      <c r="Z51" s="280"/>
      <c r="AA51" s="280"/>
      <c r="AB51" s="280"/>
      <c r="AC51" s="280"/>
      <c r="AD51" s="1495" t="s">
        <v>98</v>
      </c>
      <c r="AE51" s="1495"/>
      <c r="AF51" s="1495"/>
      <c r="AG51" s="1496"/>
      <c r="AH51" s="515"/>
      <c r="AI51" s="515"/>
      <c r="AJ51" s="515"/>
      <c r="AK51" s="515"/>
      <c r="AL51" s="515"/>
      <c r="AM51" s="515"/>
    </row>
    <row r="52" spans="1:48" ht="15.75" customHeight="1">
      <c r="A52" s="1378"/>
      <c r="B52" s="1402" t="s">
        <v>84</v>
      </c>
      <c r="C52" s="275" t="s">
        <v>100</v>
      </c>
      <c r="D52" s="276"/>
      <c r="E52" s="276"/>
      <c r="F52" s="276"/>
      <c r="G52" s="277"/>
      <c r="H52" s="1386" t="s">
        <v>101</v>
      </c>
      <c r="I52" s="1386" t="s">
        <v>102</v>
      </c>
      <c r="J52" s="1384" t="s">
        <v>103</v>
      </c>
      <c r="K52" s="1390" t="s">
        <v>96</v>
      </c>
      <c r="L52" s="1391"/>
      <c r="M52" s="1388" t="s">
        <v>104</v>
      </c>
      <c r="N52" s="1396" t="s">
        <v>105</v>
      </c>
      <c r="O52" s="1396" t="s">
        <v>106</v>
      </c>
      <c r="P52" s="1394" t="s">
        <v>107</v>
      </c>
      <c r="Q52" s="1458" t="s">
        <v>102</v>
      </c>
      <c r="R52" s="1459"/>
      <c r="S52" s="1459"/>
      <c r="T52" s="1459"/>
      <c r="U52" s="1459"/>
      <c r="V52" s="1376" t="s">
        <v>108</v>
      </c>
      <c r="W52" s="1372" t="s">
        <v>109</v>
      </c>
      <c r="X52" s="1373"/>
      <c r="Y52" s="1372" t="s">
        <v>110</v>
      </c>
      <c r="Z52" s="1373"/>
      <c r="AA52" s="1482" t="s">
        <v>111</v>
      </c>
      <c r="AB52" s="1482" t="s">
        <v>112</v>
      </c>
      <c r="AC52" s="1484" t="s">
        <v>113</v>
      </c>
      <c r="AE52"/>
      <c r="AF52"/>
      <c r="AG52" s="309"/>
      <c r="AH52"/>
      <c r="AI52"/>
      <c r="AJ52"/>
      <c r="AK52"/>
    </row>
    <row r="53" spans="1:48" ht="15" customHeight="1">
      <c r="A53" s="1379"/>
      <c r="B53" s="1403"/>
      <c r="C53" s="278" t="s">
        <v>114</v>
      </c>
      <c r="D53" s="278" t="s">
        <v>115</v>
      </c>
      <c r="E53" s="278" t="s">
        <v>116</v>
      </c>
      <c r="F53" s="278" t="s">
        <v>117</v>
      </c>
      <c r="G53" s="278" t="s">
        <v>118</v>
      </c>
      <c r="H53" s="1387"/>
      <c r="I53" s="1387"/>
      <c r="J53" s="1385"/>
      <c r="K53" s="1392"/>
      <c r="L53" s="1393"/>
      <c r="M53" s="1389"/>
      <c r="N53" s="1397"/>
      <c r="O53" s="1397"/>
      <c r="P53" s="1395"/>
      <c r="Q53" s="1462" t="s">
        <v>119</v>
      </c>
      <c r="R53" s="1462" t="s">
        <v>120</v>
      </c>
      <c r="S53" s="1462" t="s">
        <v>121</v>
      </c>
      <c r="T53" s="1462" t="s">
        <v>122</v>
      </c>
      <c r="U53" s="1460" t="s">
        <v>123</v>
      </c>
      <c r="V53" s="1377"/>
      <c r="W53" s="1374"/>
      <c r="X53" s="1375"/>
      <c r="Y53" s="1437"/>
      <c r="Z53" s="1438"/>
      <c r="AA53" s="1483"/>
      <c r="AB53" s="1483"/>
      <c r="AC53" s="1485"/>
      <c r="AE53"/>
      <c r="AF53"/>
      <c r="AG53" s="309"/>
      <c r="AH53"/>
      <c r="AI53"/>
      <c r="AJ53"/>
      <c r="AK53"/>
    </row>
    <row r="54" spans="1:48" s="506" customFormat="1" ht="18.600000000000001" customHeight="1">
      <c r="A54" s="1207"/>
      <c r="B54" s="371">
        <f>IF('Quality-Stat'!D13="","",'Quality-Stat'!D13)</f>
        <v>1</v>
      </c>
      <c r="C54" s="371">
        <f>IF('Quality-Stat'!E13="","",'Quality-Stat'!E13)</f>
        <v>0</v>
      </c>
      <c r="D54" s="371">
        <f>IF('Quality-Stat'!F13="","",'Quality-Stat'!F13)</f>
        <v>1</v>
      </c>
      <c r="E54" s="371">
        <f>IF('Quality-Stat'!G13="","",'Quality-Stat'!G13)</f>
        <v>0</v>
      </c>
      <c r="F54" s="371">
        <f>IF('Quality-Stat'!H13="","",'Quality-Stat'!H13)</f>
        <v>0</v>
      </c>
      <c r="G54" s="371">
        <f>IF('Quality-Stat'!I13="","",'Quality-Stat'!I13)</f>
        <v>1</v>
      </c>
      <c r="H54" s="371">
        <f>IF('Quality-Stat'!J13="","",'Quality-Stat'!J13)</f>
        <v>0</v>
      </c>
      <c r="I54" s="371">
        <f>IF('Quality-Stat'!K13="","",'Quality-Stat'!K13)</f>
        <v>0</v>
      </c>
      <c r="J54" s="371">
        <f>IF('Quality-Stat'!L13="","",'Quality-Stat'!L13)</f>
        <v>1</v>
      </c>
      <c r="K54" s="1392"/>
      <c r="L54" s="1393"/>
      <c r="M54" s="1389"/>
      <c r="N54" s="1397"/>
      <c r="O54" s="1397"/>
      <c r="P54" s="1395"/>
      <c r="Q54" s="1395"/>
      <c r="R54" s="1395"/>
      <c r="S54" s="1395"/>
      <c r="T54" s="1395"/>
      <c r="U54" s="1461"/>
      <c r="V54" s="1313" t="s">
        <v>124</v>
      </c>
      <c r="W54" s="1478" t="str">
        <f>'HSE-Stat'!B4</f>
        <v>Total Hours Worked</v>
      </c>
      <c r="X54" s="1479"/>
      <c r="Y54" s="1488">
        <f>'HSE-Stat'!D4</f>
        <v>2976</v>
      </c>
      <c r="Z54" s="1489"/>
      <c r="AA54" s="310">
        <f>'HSE-Stat'!E4</f>
        <v>11136</v>
      </c>
      <c r="AB54" s="311">
        <f>'HSE-Stat'!F4</f>
        <v>36989</v>
      </c>
      <c r="AC54" s="312">
        <f>'HSE-Stat'!G4</f>
        <v>36989</v>
      </c>
      <c r="AE54"/>
      <c r="AF54" t="s">
        <v>125</v>
      </c>
      <c r="AG54" s="313">
        <f>+SUM(AC65:AC69)</f>
        <v>42</v>
      </c>
      <c r="AH54"/>
      <c r="AI54"/>
      <c r="AJ54"/>
      <c r="AK54"/>
      <c r="AL54"/>
    </row>
    <row r="55" spans="1:48" ht="18.600000000000001" customHeight="1">
      <c r="A55" s="1205"/>
      <c r="B55" s="371">
        <f>IF('Quality-Stat'!D14="","",'Quality-Stat'!D14)</f>
        <v>11</v>
      </c>
      <c r="C55" s="371">
        <f>IF('Quality-Stat'!E14="","",'Quality-Stat'!E14)</f>
        <v>0</v>
      </c>
      <c r="D55" s="371">
        <f>IF('Quality-Stat'!F14="","",'Quality-Stat'!F14)</f>
        <v>11</v>
      </c>
      <c r="E55" s="371">
        <f>IF('Quality-Stat'!G14="","",'Quality-Stat'!G14)</f>
        <v>0</v>
      </c>
      <c r="F55" s="371">
        <f>IF('Quality-Stat'!H14="","",'Quality-Stat'!H14)</f>
        <v>0</v>
      </c>
      <c r="G55" s="371">
        <f>IF('Quality-Stat'!I14="","",'Quality-Stat'!I14)</f>
        <v>11</v>
      </c>
      <c r="H55" s="371">
        <f>IF('Quality-Stat'!J14="","",'Quality-Stat'!J14)</f>
        <v>0</v>
      </c>
      <c r="I55" s="371">
        <f>IF('Quality-Stat'!K14="","",'Quality-Stat'!K14)</f>
        <v>0</v>
      </c>
      <c r="J55" s="371">
        <f>IF('Quality-Stat'!L14="","",'Quality-Stat'!L14)</f>
        <v>11</v>
      </c>
      <c r="K55" s="1302" t="s">
        <v>126</v>
      </c>
      <c r="L55" s="1303"/>
      <c r="M55" s="314">
        <f>'Quality-Stat'!D5</f>
        <v>0</v>
      </c>
      <c r="N55" s="314">
        <f>'Quality-Stat'!E5</f>
        <v>0</v>
      </c>
      <c r="O55" s="314">
        <f>'Quality-Stat'!F5</f>
        <v>0</v>
      </c>
      <c r="P55" s="314">
        <f>'Quality-Stat'!G5</f>
        <v>0</v>
      </c>
      <c r="Q55" s="314">
        <f>'Quality-Stat'!H5</f>
        <v>0</v>
      </c>
      <c r="R55" s="314">
        <f>'Quality-Stat'!I5</f>
        <v>0</v>
      </c>
      <c r="S55" s="314">
        <f>'Quality-Stat'!J5</f>
        <v>0</v>
      </c>
      <c r="T55" s="314">
        <f>'Quality-Stat'!K5</f>
        <v>0</v>
      </c>
      <c r="U55" s="314">
        <f>'Quality-Stat'!L5</f>
        <v>0</v>
      </c>
      <c r="V55" s="1314"/>
      <c r="W55" s="1310" t="str">
        <f>'HSE-Stat'!B5</f>
        <v>Safe Hours Worked</v>
      </c>
      <c r="X55" s="1311"/>
      <c r="Y55" s="1295">
        <f>'HSE-Stat'!D5</f>
        <v>2976</v>
      </c>
      <c r="Z55" s="1296"/>
      <c r="AA55" s="315">
        <f>'HSE-Stat'!E5</f>
        <v>11136</v>
      </c>
      <c r="AB55" s="316">
        <f>'HSE-Stat'!F5</f>
        <v>36989</v>
      </c>
      <c r="AC55" s="317">
        <f>'HSE-Stat'!G5</f>
        <v>36989</v>
      </c>
      <c r="AE55"/>
      <c r="AF55" t="s">
        <v>127</v>
      </c>
      <c r="AG55" s="313">
        <f>SUM(AC56:AC64)</f>
        <v>1</v>
      </c>
      <c r="AH55"/>
      <c r="AI55"/>
      <c r="AJ55"/>
      <c r="AK55"/>
      <c r="AL55"/>
    </row>
    <row r="56" spans="1:48" ht="18.600000000000001" customHeight="1">
      <c r="A56" s="1205"/>
      <c r="B56" s="371">
        <f>IF('Quality-Stat'!D15="","",'Quality-Stat'!D15)</f>
        <v>0</v>
      </c>
      <c r="C56" s="371">
        <f>IF('Quality-Stat'!E15="","",'Quality-Stat'!E15)</f>
        <v>0</v>
      </c>
      <c r="D56" s="371">
        <f>IF('Quality-Stat'!F15="","",'Quality-Stat'!F15)</f>
        <v>0</v>
      </c>
      <c r="E56" s="371">
        <f>IF('Quality-Stat'!G15="","",'Quality-Stat'!G15)</f>
        <v>0</v>
      </c>
      <c r="F56" s="371">
        <f>IF('Quality-Stat'!H15="","",'Quality-Stat'!H15)</f>
        <v>0</v>
      </c>
      <c r="G56" s="371">
        <f>IF('Quality-Stat'!I15="","",'Quality-Stat'!I15)</f>
        <v>0</v>
      </c>
      <c r="H56" s="371">
        <f>IF('Quality-Stat'!J15="","",'Quality-Stat'!J15)</f>
        <v>0</v>
      </c>
      <c r="I56" s="371">
        <f>IF('Quality-Stat'!K15="","",'Quality-Stat'!K15)</f>
        <v>0</v>
      </c>
      <c r="J56" s="371">
        <f>IF('Quality-Stat'!L15="","",'Quality-Stat'!L15)</f>
        <v>0</v>
      </c>
      <c r="K56" s="1497" t="s">
        <v>128</v>
      </c>
      <c r="L56" s="1498"/>
      <c r="M56" s="314">
        <f>'Quality-Stat'!D6</f>
        <v>1</v>
      </c>
      <c r="N56" s="314">
        <f>'Quality-Stat'!E6</f>
        <v>1</v>
      </c>
      <c r="O56" s="314">
        <f>'Quality-Stat'!F6</f>
        <v>0</v>
      </c>
      <c r="P56" s="314">
        <f>'Quality-Stat'!G6</f>
        <v>2</v>
      </c>
      <c r="Q56" s="314">
        <f>'Quality-Stat'!H6</f>
        <v>0</v>
      </c>
      <c r="R56" s="314">
        <f>'Quality-Stat'!I6</f>
        <v>0</v>
      </c>
      <c r="S56" s="314">
        <f>'Quality-Stat'!J6</f>
        <v>0</v>
      </c>
      <c r="T56" s="314">
        <f>'Quality-Stat'!K6</f>
        <v>0</v>
      </c>
      <c r="U56" s="314">
        <f>'Quality-Stat'!L6</f>
        <v>0</v>
      </c>
      <c r="V56" s="1313" t="s">
        <v>127</v>
      </c>
      <c r="W56" s="1310" t="str">
        <f>'HSE-Stat'!B6</f>
        <v>LTI</v>
      </c>
      <c r="X56" s="1311"/>
      <c r="Y56" s="1295">
        <f>'HSE-Stat'!D6</f>
        <v>0</v>
      </c>
      <c r="Z56" s="1296"/>
      <c r="AA56" s="315">
        <f>'HSE-Stat'!E6</f>
        <v>0</v>
      </c>
      <c r="AB56" s="316">
        <f>'HSE-Stat'!F6</f>
        <v>0</v>
      </c>
      <c r="AC56" s="317">
        <f>'HSE-Stat'!G6</f>
        <v>0</v>
      </c>
      <c r="AE56"/>
      <c r="AF56"/>
      <c r="AG56" s="309"/>
      <c r="AH56"/>
      <c r="AI56"/>
      <c r="AJ56"/>
      <c r="AK56"/>
      <c r="AL56"/>
    </row>
    <row r="57" spans="1:48" ht="18.600000000000001" customHeight="1">
      <c r="A57" s="1205"/>
      <c r="B57" s="371">
        <f>IF('Quality-Stat'!D16="","",'Quality-Stat'!D16)</f>
        <v>0</v>
      </c>
      <c r="C57" s="371">
        <f>IF('Quality-Stat'!E16="","",'Quality-Stat'!E16)</f>
        <v>0</v>
      </c>
      <c r="D57" s="371">
        <f>IF('Quality-Stat'!F16="","",'Quality-Stat'!F16)</f>
        <v>0</v>
      </c>
      <c r="E57" s="371">
        <f>IF('Quality-Stat'!G16="","",'Quality-Stat'!G16)</f>
        <v>0</v>
      </c>
      <c r="F57" s="371">
        <f>IF('Quality-Stat'!H16="","",'Quality-Stat'!H16)</f>
        <v>0</v>
      </c>
      <c r="G57" s="371">
        <f>IF('Quality-Stat'!I16="","",'Quality-Stat'!I16)</f>
        <v>0</v>
      </c>
      <c r="H57" s="371">
        <f>IF('Quality-Stat'!J16="","",'Quality-Stat'!J16)</f>
        <v>0</v>
      </c>
      <c r="I57" s="371">
        <f>IF('Quality-Stat'!K16="","",'Quality-Stat'!K16)</f>
        <v>0</v>
      </c>
      <c r="J57" s="371">
        <f>IF('Quality-Stat'!L16="","",'Quality-Stat'!L16)</f>
        <v>0</v>
      </c>
      <c r="K57" s="1497" t="s">
        <v>129</v>
      </c>
      <c r="L57" s="1498"/>
      <c r="M57" s="314">
        <f>'Quality-Stat'!D7</f>
        <v>42</v>
      </c>
      <c r="N57" s="314">
        <f>'Quality-Stat'!E7</f>
        <v>42</v>
      </c>
      <c r="O57" s="314">
        <f>'Quality-Stat'!F7</f>
        <v>0</v>
      </c>
      <c r="P57" s="314">
        <f>'Quality-Stat'!G7</f>
        <v>4</v>
      </c>
      <c r="Q57" s="314">
        <f>'Quality-Stat'!H7</f>
        <v>0</v>
      </c>
      <c r="R57" s="314">
        <f>'Quality-Stat'!I7</f>
        <v>0</v>
      </c>
      <c r="S57" s="314">
        <f>'Quality-Stat'!J7</f>
        <v>0</v>
      </c>
      <c r="T57" s="314">
        <f>'Quality-Stat'!K7</f>
        <v>0</v>
      </c>
      <c r="U57" s="314">
        <f>'Quality-Stat'!L7</f>
        <v>0</v>
      </c>
      <c r="V57" s="1314"/>
      <c r="W57" s="1480" t="str">
        <f>'HSE-Stat'!B7</f>
        <v>MTC (Healed w/o Disability)</v>
      </c>
      <c r="X57" s="1481"/>
      <c r="Y57" s="1295">
        <f>'HSE-Stat'!D7</f>
        <v>0</v>
      </c>
      <c r="Z57" s="1296"/>
      <c r="AA57" s="315">
        <f>'HSE-Stat'!E7</f>
        <v>0</v>
      </c>
      <c r="AB57" s="316">
        <f>'HSE-Stat'!F7</f>
        <v>0</v>
      </c>
      <c r="AC57" s="317">
        <f>'HSE-Stat'!G7</f>
        <v>0</v>
      </c>
      <c r="AE57"/>
      <c r="AF57"/>
      <c r="AG57" s="309"/>
      <c r="AH57"/>
      <c r="AI57"/>
      <c r="AJ57"/>
      <c r="AK57"/>
      <c r="AL57"/>
    </row>
    <row r="58" spans="1:48" ht="18.600000000000001" customHeight="1">
      <c r="A58" s="1206"/>
      <c r="B58" s="371">
        <f>IF('Quality-Stat'!D17="","",'Quality-Stat'!D17)</f>
        <v>0</v>
      </c>
      <c r="C58" s="371">
        <f>IF('Quality-Stat'!E17="","",'Quality-Stat'!E17)</f>
        <v>0</v>
      </c>
      <c r="D58" s="371">
        <f>IF('Quality-Stat'!F17="","",'Quality-Stat'!F17)</f>
        <v>0</v>
      </c>
      <c r="E58" s="371">
        <f>IF('Quality-Stat'!G17="","",'Quality-Stat'!G17)</f>
        <v>0</v>
      </c>
      <c r="F58" s="371">
        <f>IF('Quality-Stat'!H17="","",'Quality-Stat'!H17)</f>
        <v>0</v>
      </c>
      <c r="G58" s="371">
        <f>IF('Quality-Stat'!I17="","",'Quality-Stat'!I17)</f>
        <v>0</v>
      </c>
      <c r="H58" s="371">
        <f>IF('Quality-Stat'!J17="","",'Quality-Stat'!J17)</f>
        <v>0</v>
      </c>
      <c r="I58" s="371">
        <f>IF('Quality-Stat'!K17="","",'Quality-Stat'!K17)</f>
        <v>0</v>
      </c>
      <c r="J58" s="371">
        <f>IF('Quality-Stat'!L17="","",'Quality-Stat'!L17)</f>
        <v>0</v>
      </c>
      <c r="K58" s="1500" t="s">
        <v>130</v>
      </c>
      <c r="L58" s="1501"/>
      <c r="M58" s="314">
        <f>'Quality-Stat'!D8</f>
        <v>204</v>
      </c>
      <c r="N58" s="314">
        <f>'Quality-Stat'!E8</f>
        <v>175</v>
      </c>
      <c r="O58" s="314">
        <f>'Quality-Stat'!F8</f>
        <v>29</v>
      </c>
      <c r="P58" s="314">
        <f>'Quality-Stat'!G8</f>
        <v>4</v>
      </c>
      <c r="Q58" s="314">
        <f>'Quality-Stat'!H8</f>
        <v>17</v>
      </c>
      <c r="R58" s="314">
        <f>'Quality-Stat'!I8</f>
        <v>0</v>
      </c>
      <c r="S58" s="314">
        <f>'Quality-Stat'!J8</f>
        <v>0</v>
      </c>
      <c r="T58" s="314">
        <f>'Quality-Stat'!K8</f>
        <v>0</v>
      </c>
      <c r="U58" s="314">
        <f>'Quality-Stat'!L8</f>
        <v>0</v>
      </c>
      <c r="V58" s="1314"/>
      <c r="W58" s="1480" t="str">
        <f>'HSE-Stat'!B8</f>
        <v>MTC (Healed w/ Disability)</v>
      </c>
      <c r="X58" s="1481"/>
      <c r="Y58" s="1295">
        <f>'HSE-Stat'!D8</f>
        <v>0</v>
      </c>
      <c r="Z58" s="1296"/>
      <c r="AA58" s="315">
        <f>'HSE-Stat'!E8</f>
        <v>0</v>
      </c>
      <c r="AB58" s="316">
        <f>'HSE-Stat'!F8</f>
        <v>0</v>
      </c>
      <c r="AC58" s="317">
        <f>'HSE-Stat'!G8</f>
        <v>0</v>
      </c>
      <c r="AE58"/>
      <c r="AF58"/>
      <c r="AG58" s="309"/>
      <c r="AH58"/>
      <c r="AI58"/>
      <c r="AJ58"/>
      <c r="AK58"/>
      <c r="AL58"/>
    </row>
    <row r="59" spans="1:48" ht="18.600000000000001" customHeight="1" thickBot="1">
      <c r="A59" s="1202"/>
      <c r="B59" s="318">
        <f t="shared" ref="B59:J59" si="44">SUM(B54:B58)</f>
        <v>12</v>
      </c>
      <c r="C59" s="318">
        <f t="shared" si="44"/>
        <v>0</v>
      </c>
      <c r="D59" s="318">
        <f t="shared" si="44"/>
        <v>12</v>
      </c>
      <c r="E59" s="318">
        <f t="shared" si="44"/>
        <v>0</v>
      </c>
      <c r="F59" s="318">
        <f t="shared" si="44"/>
        <v>0</v>
      </c>
      <c r="G59" s="318">
        <f t="shared" si="44"/>
        <v>12</v>
      </c>
      <c r="H59" s="318">
        <f t="shared" si="44"/>
        <v>0</v>
      </c>
      <c r="I59" s="318">
        <f t="shared" si="44"/>
        <v>0</v>
      </c>
      <c r="J59" s="318">
        <f t="shared" si="44"/>
        <v>12</v>
      </c>
      <c r="K59" s="319" t="s">
        <v>132</v>
      </c>
      <c r="L59" s="320"/>
      <c r="M59" s="321"/>
      <c r="N59" s="322"/>
      <c r="O59" s="322"/>
      <c r="P59" s="322"/>
      <c r="Q59" s="322"/>
      <c r="R59" s="322"/>
      <c r="S59" s="322"/>
      <c r="T59" s="323"/>
      <c r="U59" s="324"/>
      <c r="V59" s="1314"/>
      <c r="W59" s="1310" t="str">
        <f>'HSE-Stat'!B9</f>
        <v>Near Miss</v>
      </c>
      <c r="X59" s="1311"/>
      <c r="Y59" s="1295">
        <f>'HSE-Stat'!D9</f>
        <v>0</v>
      </c>
      <c r="Z59" s="1296"/>
      <c r="AA59" s="315">
        <f>'HSE-Stat'!E9</f>
        <v>1</v>
      </c>
      <c r="AB59" s="316">
        <f>'HSE-Stat'!F9</f>
        <v>1</v>
      </c>
      <c r="AC59" s="317">
        <f>'HSE-Stat'!G9</f>
        <v>1</v>
      </c>
      <c r="AE59"/>
      <c r="AF59"/>
      <c r="AG59" s="309"/>
      <c r="AH59"/>
      <c r="AI59"/>
      <c r="AJ59"/>
      <c r="AK59"/>
      <c r="AL59"/>
    </row>
    <row r="60" spans="1:48" ht="15" customHeight="1" thickBot="1">
      <c r="A60" s="270"/>
      <c r="B60" s="270"/>
      <c r="C60" s="270"/>
      <c r="D60" s="270"/>
      <c r="E60" s="270"/>
      <c r="F60" s="270"/>
      <c r="G60" s="270"/>
      <c r="H60" s="270"/>
      <c r="I60" s="270"/>
      <c r="J60" s="272"/>
      <c r="K60" s="1502" t="s">
        <v>134</v>
      </c>
      <c r="L60" s="1503"/>
      <c r="M60" s="1503"/>
      <c r="N60" s="1441">
        <f>+'General Information'!C27</f>
        <v>46222</v>
      </c>
      <c r="O60" s="1442"/>
      <c r="P60" s="1463" t="s">
        <v>135</v>
      </c>
      <c r="Q60" s="1444"/>
      <c r="R60" s="1444"/>
      <c r="S60" s="1444"/>
      <c r="T60" s="1468">
        <f>'General Information'!C39</f>
        <v>45851</v>
      </c>
      <c r="U60" s="1468"/>
      <c r="V60" s="1314"/>
      <c r="W60" s="1310" t="str">
        <f>'HSE-Stat'!B10</f>
        <v>First Aid Cases</v>
      </c>
      <c r="X60" s="1311"/>
      <c r="Y60" s="1295">
        <f>'HSE-Stat'!D10</f>
        <v>0</v>
      </c>
      <c r="Z60" s="1296"/>
      <c r="AA60" s="315">
        <f>'HSE-Stat'!E10</f>
        <v>0</v>
      </c>
      <c r="AB60" s="316">
        <f>'HSE-Stat'!F10</f>
        <v>0</v>
      </c>
      <c r="AC60" s="317">
        <f>'HSE-Stat'!G10</f>
        <v>0</v>
      </c>
      <c r="AD60" s="1297" t="s">
        <v>136</v>
      </c>
      <c r="AE60" s="1298"/>
      <c r="AF60" s="1298"/>
      <c r="AG60" s="1299"/>
    </row>
    <row r="61" spans="1:48" ht="15.45" customHeight="1">
      <c r="A61" s="1439"/>
      <c r="B61" s="1490" t="s">
        <v>84</v>
      </c>
      <c r="C61" s="273" t="s">
        <v>137</v>
      </c>
      <c r="D61" s="273"/>
      <c r="E61" s="273"/>
      <c r="F61" s="273"/>
      <c r="G61" s="273"/>
      <c r="H61" s="1492" t="s">
        <v>138</v>
      </c>
      <c r="I61" s="1456" t="s">
        <v>102</v>
      </c>
      <c r="J61" s="1504" t="s">
        <v>103</v>
      </c>
      <c r="K61" s="1443" t="s">
        <v>139</v>
      </c>
      <c r="L61" s="1444"/>
      <c r="M61" s="1444"/>
      <c r="N61" s="1455">
        <f>+'General Information'!C28</f>
        <v>46222</v>
      </c>
      <c r="O61" s="1455"/>
      <c r="P61" s="1463" t="s">
        <v>140</v>
      </c>
      <c r="Q61" s="1444"/>
      <c r="R61" s="1444"/>
      <c r="S61" s="1444"/>
      <c r="T61" s="1455">
        <f>'General Information'!C40</f>
        <v>1</v>
      </c>
      <c r="U61" s="1455"/>
      <c r="V61" s="1314"/>
      <c r="W61" s="1310" t="str">
        <f>'HSE-Stat'!B11</f>
        <v>Fatality</v>
      </c>
      <c r="X61" s="1311"/>
      <c r="Y61" s="1295">
        <f>'HSE-Stat'!D11</f>
        <v>0</v>
      </c>
      <c r="Z61" s="1296"/>
      <c r="AA61" s="315">
        <f>'HSE-Stat'!E11</f>
        <v>0</v>
      </c>
      <c r="AB61" s="316">
        <f>'HSE-Stat'!F11</f>
        <v>0</v>
      </c>
      <c r="AC61" s="317">
        <f>'HSE-Stat'!G11</f>
        <v>0</v>
      </c>
      <c r="AD61" s="1297"/>
      <c r="AE61" s="1298"/>
      <c r="AF61" s="1298"/>
      <c r="AG61" s="1299"/>
    </row>
    <row r="62" spans="1:48" ht="15.75" customHeight="1">
      <c r="A62" s="1440"/>
      <c r="B62" s="1491"/>
      <c r="C62" s="274" t="s">
        <v>114</v>
      </c>
      <c r="D62" s="274" t="s">
        <v>115</v>
      </c>
      <c r="E62" s="274" t="s">
        <v>116</v>
      </c>
      <c r="F62" s="274" t="s">
        <v>117</v>
      </c>
      <c r="G62" s="274" t="s">
        <v>118</v>
      </c>
      <c r="H62" s="1493" t="s">
        <v>141</v>
      </c>
      <c r="I62" s="1457"/>
      <c r="J62" s="1505"/>
      <c r="K62" s="1443" t="s">
        <v>142</v>
      </c>
      <c r="L62" s="1444"/>
      <c r="M62" s="1444"/>
      <c r="N62" s="1441">
        <f>+'General Information'!C31</f>
        <v>46217</v>
      </c>
      <c r="O62" s="1442"/>
      <c r="P62" s="1463" t="s">
        <v>143</v>
      </c>
      <c r="Q62" s="1444"/>
      <c r="R62" s="1444"/>
      <c r="S62" s="1444"/>
      <c r="T62" s="1468">
        <f>'General Information'!C41</f>
        <v>45851</v>
      </c>
      <c r="U62" s="1469"/>
      <c r="V62" s="1314"/>
      <c r="W62" s="1310" t="str">
        <f>'HSE-Stat'!B12</f>
        <v>Fire Incident Cases</v>
      </c>
      <c r="X62" s="1311"/>
      <c r="Y62" s="1295">
        <f>'HSE-Stat'!D12</f>
        <v>0</v>
      </c>
      <c r="Z62" s="1296"/>
      <c r="AA62" s="315">
        <f>'HSE-Stat'!E12</f>
        <v>0</v>
      </c>
      <c r="AB62" s="316">
        <f>'HSE-Stat'!F12</f>
        <v>0</v>
      </c>
      <c r="AC62" s="317">
        <f>'HSE-Stat'!G12</f>
        <v>0</v>
      </c>
      <c r="AE62"/>
      <c r="AF62"/>
      <c r="AG62" s="309"/>
    </row>
    <row r="63" spans="1:48" ht="18.600000000000001" customHeight="1">
      <c r="A63" s="1200"/>
      <c r="B63" s="371">
        <f>IF('Quality-Stat'!D30="","",'Quality-Stat'!D30)</f>
        <v>0</v>
      </c>
      <c r="C63" s="371">
        <f>IF('Quality-Stat'!E30="","",'Quality-Stat'!E30)</f>
        <v>0</v>
      </c>
      <c r="D63" s="371">
        <f>IF('Quality-Stat'!F30="","",'Quality-Stat'!F30)</f>
        <v>0</v>
      </c>
      <c r="E63" s="371">
        <f>IF('Quality-Stat'!G30="","",'Quality-Stat'!G30)</f>
        <v>0</v>
      </c>
      <c r="F63" s="371">
        <f>IF('Quality-Stat'!H30="","",'Quality-Stat'!H30)</f>
        <v>0</v>
      </c>
      <c r="G63" s="371">
        <f>IF('Quality-Stat'!I30="","",'Quality-Stat'!I30)</f>
        <v>0</v>
      </c>
      <c r="H63" s="371">
        <f>IF('Quality-Stat'!J30="","",'Quality-Stat'!J30)</f>
        <v>0</v>
      </c>
      <c r="I63" s="371">
        <f>IF('Quality-Stat'!K30="","",'Quality-Stat'!K30)</f>
        <v>0</v>
      </c>
      <c r="J63" s="371">
        <f>IF('Quality-Stat'!L30="","",'Quality-Stat'!L30)</f>
        <v>0</v>
      </c>
      <c r="K63" s="1443" t="s">
        <v>144</v>
      </c>
      <c r="L63" s="1444"/>
      <c r="M63" s="1444"/>
      <c r="N63" s="1441">
        <f>+'General Information'!C32</f>
        <v>46217</v>
      </c>
      <c r="O63" s="1442"/>
      <c r="P63" s="1463" t="s">
        <v>145</v>
      </c>
      <c r="Q63" s="1444"/>
      <c r="R63" s="1444"/>
      <c r="S63" s="1444"/>
      <c r="T63" s="1468">
        <f>+'General Information'!C44</f>
        <v>0</v>
      </c>
      <c r="U63" s="1469"/>
      <c r="V63" s="1314"/>
      <c r="W63" s="1310" t="str">
        <f>'HSE-Stat'!B13</f>
        <v>Vehicle Incident</v>
      </c>
      <c r="X63" s="1311"/>
      <c r="Y63" s="1295">
        <f>'HSE-Stat'!D13</f>
        <v>0</v>
      </c>
      <c r="Z63" s="1296"/>
      <c r="AA63" s="315">
        <f>'HSE-Stat'!E13</f>
        <v>0</v>
      </c>
      <c r="AB63" s="316">
        <f>'HSE-Stat'!F13</f>
        <v>0</v>
      </c>
      <c r="AC63" s="317">
        <f>'HSE-Stat'!G13</f>
        <v>0</v>
      </c>
      <c r="AE63"/>
      <c r="AF63"/>
      <c r="AG63" s="309"/>
    </row>
    <row r="64" spans="1:48" ht="18.600000000000001" customHeight="1">
      <c r="A64" s="1201"/>
      <c r="B64" s="371">
        <f>IF('Quality-Stat'!D31="","",'Quality-Stat'!D31)</f>
        <v>23</v>
      </c>
      <c r="C64" s="371">
        <f>IF('Quality-Stat'!E31="","",'Quality-Stat'!E31)</f>
        <v>0</v>
      </c>
      <c r="D64" s="371">
        <f>IF('Quality-Stat'!F31="","",'Quality-Stat'!F31)</f>
        <v>22</v>
      </c>
      <c r="E64" s="371">
        <f>IF('Quality-Stat'!G31="","",'Quality-Stat'!G31)</f>
        <v>0</v>
      </c>
      <c r="F64" s="371">
        <f>IF('Quality-Stat'!H31="","",'Quality-Stat'!H31)</f>
        <v>1</v>
      </c>
      <c r="G64" s="371">
        <f>IF('Quality-Stat'!I31="","",'Quality-Stat'!I31)</f>
        <v>22</v>
      </c>
      <c r="H64" s="371">
        <f>IF('Quality-Stat'!J31="","",'Quality-Stat'!J31)</f>
        <v>0</v>
      </c>
      <c r="I64" s="371">
        <f>IF('Quality-Stat'!K31="","",'Quality-Stat'!K31)</f>
        <v>0</v>
      </c>
      <c r="J64" s="371">
        <f>IF('Quality-Stat'!L31="","",'Quality-Stat'!L31)</f>
        <v>23</v>
      </c>
      <c r="K64" s="1443" t="s">
        <v>989</v>
      </c>
      <c r="L64" s="1444"/>
      <c r="M64" s="1444"/>
      <c r="N64" s="1441">
        <f>+'General Information'!C48</f>
        <v>46218</v>
      </c>
      <c r="O64" s="1442"/>
      <c r="P64" s="1463" t="s">
        <v>146</v>
      </c>
      <c r="Q64" s="1444"/>
      <c r="R64" s="1444"/>
      <c r="S64" s="1444"/>
      <c r="T64" s="1455">
        <f>'General Information'!C45</f>
        <v>0</v>
      </c>
      <c r="U64" s="1455"/>
      <c r="V64" s="1494"/>
      <c r="W64" s="1310" t="str">
        <f>'HSE-Stat'!B14</f>
        <v>Property Damages</v>
      </c>
      <c r="X64" s="1311"/>
      <c r="Y64" s="1295">
        <f>'HSE-Stat'!D14</f>
        <v>0</v>
      </c>
      <c r="Z64" s="1296"/>
      <c r="AA64" s="315">
        <f>'HSE-Stat'!E14</f>
        <v>0</v>
      </c>
      <c r="AB64" s="316">
        <f>'HSE-Stat'!F14</f>
        <v>0</v>
      </c>
      <c r="AC64" s="317">
        <f>'HSE-Stat'!G14</f>
        <v>0</v>
      </c>
      <c r="AE64"/>
      <c r="AF64"/>
      <c r="AG64" s="309"/>
    </row>
    <row r="65" spans="1:33" ht="18.600000000000001" customHeight="1">
      <c r="A65" s="1201"/>
      <c r="B65" s="371">
        <f>IF('Quality-Stat'!D32="","",'Quality-Stat'!D32)</f>
        <v>19</v>
      </c>
      <c r="C65" s="371">
        <f>IF('Quality-Stat'!E32="","",'Quality-Stat'!E32)</f>
        <v>0</v>
      </c>
      <c r="D65" s="371">
        <f>IF('Quality-Stat'!F32="","",'Quality-Stat'!F32)</f>
        <v>18</v>
      </c>
      <c r="E65" s="371">
        <f>IF('Quality-Stat'!G32="","",'Quality-Stat'!G32)</f>
        <v>0</v>
      </c>
      <c r="F65" s="371">
        <f>IF('Quality-Stat'!H32="","",'Quality-Stat'!H32)</f>
        <v>1</v>
      </c>
      <c r="G65" s="371">
        <f>IF('Quality-Stat'!I32="","",'Quality-Stat'!I32)</f>
        <v>18</v>
      </c>
      <c r="H65" s="371">
        <f>IF('Quality-Stat'!J32="","",'Quality-Stat'!J32)</f>
        <v>0</v>
      </c>
      <c r="I65" s="371">
        <f>IF('Quality-Stat'!K32="","",'Quality-Stat'!K32)</f>
        <v>0</v>
      </c>
      <c r="J65" s="371">
        <f>IF('Quality-Stat'!L32="","",'Quality-Stat'!L32)</f>
        <v>19</v>
      </c>
      <c r="K65" s="1464" t="s">
        <v>147</v>
      </c>
      <c r="L65" s="1465"/>
      <c r="M65" s="1465"/>
      <c r="N65" s="1465"/>
      <c r="O65" s="1465"/>
      <c r="P65" s="1465"/>
      <c r="Q65" s="1465"/>
      <c r="R65" s="1465"/>
      <c r="S65" s="1465"/>
      <c r="T65" s="1465"/>
      <c r="U65" s="1466"/>
      <c r="V65" s="1313" t="s">
        <v>125</v>
      </c>
      <c r="W65" s="1310" t="str">
        <f>'HSE-Stat'!B15</f>
        <v xml:space="preserve">Induction Training </v>
      </c>
      <c r="X65" s="1311"/>
      <c r="Y65" s="1295">
        <f>'HSE-Stat'!D15</f>
        <v>0</v>
      </c>
      <c r="Z65" s="1296"/>
      <c r="AA65" s="315">
        <f>'HSE-Stat'!E15</f>
        <v>1</v>
      </c>
      <c r="AB65" s="316">
        <f>'HSE-Stat'!F15</f>
        <v>4</v>
      </c>
      <c r="AC65" s="317">
        <f>'HSE-Stat'!G15</f>
        <v>4</v>
      </c>
      <c r="AE65"/>
      <c r="AF65"/>
      <c r="AG65" s="309"/>
    </row>
    <row r="66" spans="1:33" ht="18.600000000000001" thickBot="1">
      <c r="A66" s="1201"/>
      <c r="B66" s="371">
        <f>IF('Quality-Stat'!D33="","",'Quality-Stat'!D33)</f>
        <v>0</v>
      </c>
      <c r="C66" s="371">
        <f>IF('Quality-Stat'!E33="","",'Quality-Stat'!E33)</f>
        <v>0</v>
      </c>
      <c r="D66" s="371">
        <f>IF('Quality-Stat'!F33="","",'Quality-Stat'!F33)</f>
        <v>0</v>
      </c>
      <c r="E66" s="371">
        <f>IF('Quality-Stat'!G33="","",'Quality-Stat'!G33)</f>
        <v>0</v>
      </c>
      <c r="F66" s="371">
        <f>IF('Quality-Stat'!H33="","",'Quality-Stat'!H33)</f>
        <v>0</v>
      </c>
      <c r="G66" s="371">
        <f>IF('Quality-Stat'!I33="","",'Quality-Stat'!I33)</f>
        <v>0</v>
      </c>
      <c r="H66" s="371">
        <f>IF('Quality-Stat'!J33="","",'Quality-Stat'!J33)</f>
        <v>0</v>
      </c>
      <c r="I66" s="371">
        <f>IF('Quality-Stat'!K33="","",'Quality-Stat'!K33)</f>
        <v>0</v>
      </c>
      <c r="J66" s="371">
        <f>IF('Quality-Stat'!L33="","",'Quality-Stat'!L33)</f>
        <v>0</v>
      </c>
      <c r="K66" s="1467" t="s">
        <v>148</v>
      </c>
      <c r="L66" s="1467"/>
      <c r="M66" s="325">
        <f>'Invoice Log'!U3</f>
        <v>0</v>
      </c>
      <c r="N66" s="1316" t="s">
        <v>149</v>
      </c>
      <c r="O66" s="1317"/>
      <c r="P66" s="1317"/>
      <c r="Q66" s="326">
        <f>'Invoice Log'!Y3</f>
        <v>7768175.3649999993</v>
      </c>
      <c r="S66" s="328" t="s">
        <v>150</v>
      </c>
      <c r="T66" s="329">
        <f>N4</f>
        <v>33040004</v>
      </c>
      <c r="U66" s="330"/>
      <c r="V66" s="1314"/>
      <c r="W66" s="1310" t="str">
        <f>'HSE-Stat'!B16</f>
        <v>No.of Internal Training</v>
      </c>
      <c r="X66" s="1311"/>
      <c r="Y66" s="1295">
        <f>'HSE-Stat'!D16</f>
        <v>2</v>
      </c>
      <c r="Z66" s="1296"/>
      <c r="AA66" s="315">
        <f>'HSE-Stat'!E16</f>
        <v>5</v>
      </c>
      <c r="AB66" s="316">
        <f>'HSE-Stat'!F16</f>
        <v>19</v>
      </c>
      <c r="AC66" s="317">
        <f>'HSE-Stat'!G16</f>
        <v>19</v>
      </c>
      <c r="AE66"/>
      <c r="AF66"/>
      <c r="AG66" s="309"/>
    </row>
    <row r="67" spans="1:33" ht="18.600000000000001" thickBot="1">
      <c r="A67" s="1199"/>
      <c r="B67" s="371">
        <f>IF('Quality-Stat'!D34="","",'Quality-Stat'!D34)</f>
        <v>0</v>
      </c>
      <c r="C67" s="371">
        <f>IF('Quality-Stat'!E34="","",'Quality-Stat'!E34)</f>
        <v>0</v>
      </c>
      <c r="D67" s="371">
        <f>IF('Quality-Stat'!F34="","",'Quality-Stat'!F34)</f>
        <v>0</v>
      </c>
      <c r="E67" s="371">
        <f>IF('Quality-Stat'!G34="","",'Quality-Stat'!G34)</f>
        <v>0</v>
      </c>
      <c r="F67" s="371">
        <f>IF('Quality-Stat'!H34="","",'Quality-Stat'!H34)</f>
        <v>0</v>
      </c>
      <c r="G67" s="371">
        <f>IF('Quality-Stat'!I34="","",'Quality-Stat'!I34)</f>
        <v>0</v>
      </c>
      <c r="H67" s="371">
        <f>IF('Quality-Stat'!J34="","",'Quality-Stat'!J34)</f>
        <v>0</v>
      </c>
      <c r="I67" s="371">
        <f>IF('Quality-Stat'!K34="","",'Quality-Stat'!K34)</f>
        <v>0</v>
      </c>
      <c r="J67" s="371">
        <f>IF('Quality-Stat'!L34="","",'Quality-Stat'!L34)</f>
        <v>0</v>
      </c>
      <c r="K67" s="1467" t="s">
        <v>151</v>
      </c>
      <c r="L67" s="1467"/>
      <c r="M67" s="325">
        <f>'Invoice Log'!U5</f>
        <v>3</v>
      </c>
      <c r="N67" s="1316" t="s">
        <v>152</v>
      </c>
      <c r="O67" s="1317"/>
      <c r="P67" s="1317"/>
      <c r="Q67" s="331">
        <f>'Invoice Log'!Y5</f>
        <v>7770175.3650000002</v>
      </c>
      <c r="S67" s="327" t="s">
        <v>153</v>
      </c>
      <c r="T67" s="332">
        <f>G21</f>
        <v>6317560.6600000001</v>
      </c>
      <c r="U67" s="333"/>
      <c r="V67" s="1314"/>
      <c r="W67" s="1310" t="str">
        <f>'HSE-Stat'!B17</f>
        <v>No.of Internal Audit</v>
      </c>
      <c r="X67" s="1311"/>
      <c r="Y67" s="1295">
        <f>'HSE-Stat'!D17</f>
        <v>0</v>
      </c>
      <c r="Z67" s="1296"/>
      <c r="AA67" s="315">
        <f>'HSE-Stat'!E17</f>
        <v>0</v>
      </c>
      <c r="AB67" s="316">
        <f>'HSE-Stat'!F17</f>
        <v>1</v>
      </c>
      <c r="AC67" s="317">
        <f>'HSE-Stat'!G17</f>
        <v>1</v>
      </c>
      <c r="AE67"/>
      <c r="AF67"/>
      <c r="AG67" s="309"/>
    </row>
    <row r="68" spans="1:33" ht="18.600000000000001" thickBot="1">
      <c r="A68" s="1202"/>
      <c r="B68" s="334">
        <f t="shared" ref="B68:J68" si="45">SUM(B63:B67)</f>
        <v>42</v>
      </c>
      <c r="C68" s="334">
        <f t="shared" si="45"/>
        <v>0</v>
      </c>
      <c r="D68" s="334">
        <f t="shared" si="45"/>
        <v>40</v>
      </c>
      <c r="E68" s="334">
        <f t="shared" si="45"/>
        <v>0</v>
      </c>
      <c r="F68" s="334">
        <f t="shared" si="45"/>
        <v>2</v>
      </c>
      <c r="G68" s="334">
        <f t="shared" si="45"/>
        <v>40</v>
      </c>
      <c r="H68" s="334">
        <f t="shared" si="45"/>
        <v>0</v>
      </c>
      <c r="I68" s="334">
        <f t="shared" si="45"/>
        <v>0</v>
      </c>
      <c r="J68" s="335">
        <f t="shared" si="45"/>
        <v>42</v>
      </c>
      <c r="K68" s="1499" t="s">
        <v>154</v>
      </c>
      <c r="L68" s="1467"/>
      <c r="M68" s="325">
        <f>'Invoice Log'!U6</f>
        <v>2</v>
      </c>
      <c r="N68" s="1316" t="s">
        <v>155</v>
      </c>
      <c r="O68" s="1317"/>
      <c r="P68" s="1317"/>
      <c r="Q68" s="331">
        <f>'Invoice Log'!Y6</f>
        <v>3778784.8739999998</v>
      </c>
      <c r="S68" s="336" t="s">
        <v>156</v>
      </c>
      <c r="T68" s="332">
        <f>H21</f>
        <v>11020157.619999999</v>
      </c>
      <c r="U68" s="333"/>
      <c r="V68" s="1314"/>
      <c r="W68" s="1310" t="str">
        <f>'HSE-Stat'!B18</f>
        <v>No. of Toolbox Talks</v>
      </c>
      <c r="X68" s="1311"/>
      <c r="Y68" s="1295">
        <f>'HSE-Stat'!D18</f>
        <v>1</v>
      </c>
      <c r="Z68" s="1296"/>
      <c r="AA68" s="315">
        <f>'HSE-Stat'!E18</f>
        <v>4</v>
      </c>
      <c r="AB68" s="316">
        <f>'HSE-Stat'!F18</f>
        <v>18</v>
      </c>
      <c r="AC68" s="317">
        <f>'HSE-Stat'!G18</f>
        <v>18</v>
      </c>
      <c r="AE68"/>
      <c r="AF68"/>
      <c r="AG68" s="309"/>
    </row>
    <row r="69" spans="1:33" ht="14.4" customHeight="1" thickBot="1">
      <c r="A69" s="270"/>
      <c r="B69" s="270"/>
      <c r="C69" s="270"/>
      <c r="D69" s="270"/>
      <c r="E69" s="270"/>
      <c r="F69" s="270"/>
      <c r="G69" s="270"/>
      <c r="H69" s="270"/>
      <c r="I69" s="270"/>
      <c r="J69" s="271"/>
      <c r="K69" s="1467" t="s">
        <v>158</v>
      </c>
      <c r="L69" s="1467"/>
      <c r="M69" s="325">
        <f>M67-M68</f>
        <v>1</v>
      </c>
      <c r="N69" s="1316" t="s">
        <v>159</v>
      </c>
      <c r="O69" s="1317"/>
      <c r="P69" s="1317"/>
      <c r="Q69" s="337"/>
      <c r="S69" s="336" t="s">
        <v>160</v>
      </c>
      <c r="T69" s="338">
        <f>Q66</f>
        <v>7768175.3649999993</v>
      </c>
      <c r="U69" s="339"/>
      <c r="V69" s="1315"/>
      <c r="W69" s="1476" t="str">
        <f>'HSE-Stat'!B19</f>
        <v>Safety Awards/Incentives</v>
      </c>
      <c r="X69" s="1477"/>
      <c r="Y69" s="1308">
        <f>'HSE-Stat'!D19</f>
        <v>0</v>
      </c>
      <c r="Z69" s="1309"/>
      <c r="AA69" s="340">
        <f>'HSE-Stat'!E19</f>
        <v>0</v>
      </c>
      <c r="AB69" s="341">
        <f>'HSE-Stat'!F19</f>
        <v>0</v>
      </c>
      <c r="AC69" s="342">
        <f>'HSE-Stat'!G19</f>
        <v>0</v>
      </c>
      <c r="AE69"/>
      <c r="AF69"/>
      <c r="AG69" s="309"/>
    </row>
    <row r="70" spans="1:33" ht="14.4" customHeight="1" thickBot="1">
      <c r="A70" s="1306"/>
      <c r="B70" s="1300" t="s">
        <v>161</v>
      </c>
      <c r="C70" s="1300" t="s">
        <v>162</v>
      </c>
      <c r="D70" s="1300" t="s">
        <v>163</v>
      </c>
      <c r="E70" s="1300" t="s">
        <v>164</v>
      </c>
      <c r="F70" s="1300" t="s">
        <v>165</v>
      </c>
      <c r="G70" s="1300" t="s">
        <v>166</v>
      </c>
      <c r="H70" s="1453" t="s">
        <v>167</v>
      </c>
      <c r="I70" s="1453"/>
      <c r="J70" s="1453"/>
      <c r="K70" s="1467" t="s">
        <v>168</v>
      </c>
      <c r="L70" s="1467"/>
      <c r="M70" s="343">
        <f>'Invoice Log'!M3</f>
        <v>0</v>
      </c>
      <c r="N70" s="1316" t="s">
        <v>169</v>
      </c>
      <c r="O70" s="1317"/>
      <c r="P70" s="1317"/>
      <c r="Q70" s="331">
        <f>'Invoice Log'!Q3</f>
        <v>0</v>
      </c>
      <c r="S70" s="336" t="s">
        <v>170</v>
      </c>
      <c r="T70" s="338">
        <f>Q67</f>
        <v>7770175.3650000002</v>
      </c>
      <c r="U70" s="344"/>
      <c r="V70" s="1360" t="s">
        <v>171</v>
      </c>
      <c r="W70" s="1361"/>
      <c r="X70" s="1361"/>
      <c r="Y70" s="1361"/>
      <c r="Z70" s="1361"/>
      <c r="AA70" s="1361"/>
      <c r="AB70" s="1361"/>
      <c r="AC70" s="1361"/>
      <c r="AD70" s="1361"/>
      <c r="AE70" s="1361"/>
      <c r="AF70" s="1361"/>
      <c r="AG70" s="1362"/>
    </row>
    <row r="71" spans="1:33" ht="14.4" customHeight="1" thickBot="1">
      <c r="A71" s="1307"/>
      <c r="B71" s="1301"/>
      <c r="C71" s="1301" t="s">
        <v>114</v>
      </c>
      <c r="D71" s="1301" t="s">
        <v>115</v>
      </c>
      <c r="E71" s="1301" t="s">
        <v>116</v>
      </c>
      <c r="F71" s="1301" t="s">
        <v>117</v>
      </c>
      <c r="G71" s="1301" t="s">
        <v>118</v>
      </c>
      <c r="H71" s="1454"/>
      <c r="I71" s="1454"/>
      <c r="J71" s="1454"/>
      <c r="K71" s="1467" t="s">
        <v>172</v>
      </c>
      <c r="L71" s="1467"/>
      <c r="M71" s="343">
        <f>'Invoice Log'!M4</f>
        <v>0</v>
      </c>
      <c r="N71" s="1316" t="s">
        <v>173</v>
      </c>
      <c r="O71" s="1317"/>
      <c r="P71" s="1317"/>
      <c r="Q71" s="331">
        <f>'Invoice Log'!Q4</f>
        <v>0</v>
      </c>
      <c r="S71" s="336" t="s">
        <v>174</v>
      </c>
      <c r="T71" s="338">
        <f>Q68</f>
        <v>3778784.8739999998</v>
      </c>
      <c r="U71" s="344"/>
      <c r="V71" s="1363"/>
      <c r="W71" s="1364"/>
      <c r="X71" s="1364"/>
      <c r="Y71" s="1364"/>
      <c r="Z71" s="1364"/>
      <c r="AA71" s="1364"/>
      <c r="AB71" s="1364"/>
      <c r="AC71" s="1364"/>
      <c r="AD71" s="1364"/>
      <c r="AE71" s="1364"/>
      <c r="AF71" s="1364"/>
      <c r="AG71" s="1365"/>
    </row>
    <row r="72" spans="1:33" ht="18.600000000000001" customHeight="1" thickBot="1">
      <c r="A72" s="1200"/>
      <c r="B72" s="371">
        <f>IF('Quality-Stat'!D40="","",'Quality-Stat'!D40)</f>
        <v>0</v>
      </c>
      <c r="C72" s="371">
        <f>IF('Quality-Stat'!E40="","",'Quality-Stat'!E40)</f>
        <v>0</v>
      </c>
      <c r="D72" s="371" t="str">
        <f>IF('Quality-Stat'!F40="","",'Quality-Stat'!F40)</f>
        <v/>
      </c>
      <c r="E72" s="371">
        <f>IF('Quality-Stat'!G40="","",'Quality-Stat'!G40)</f>
        <v>0</v>
      </c>
      <c r="F72" s="371">
        <f>IF('Quality-Stat'!H40="","",'Quality-Stat'!H40)</f>
        <v>0</v>
      </c>
      <c r="G72" s="371">
        <f>IF('Quality-Stat'!I40="","",'Quality-Stat'!I40)</f>
        <v>0</v>
      </c>
      <c r="H72" s="1304">
        <f>'Quality-Stat'!J40</f>
        <v>0</v>
      </c>
      <c r="I72" s="1304"/>
      <c r="J72" s="1305"/>
      <c r="K72" s="1467" t="s">
        <v>175</v>
      </c>
      <c r="L72" s="1467"/>
      <c r="M72" s="345">
        <f>'Invoice Log'!M5</f>
        <v>6.0532680322920058E-5</v>
      </c>
      <c r="N72" s="1316" t="s">
        <v>176</v>
      </c>
      <c r="O72" s="1317"/>
      <c r="P72" s="1317"/>
      <c r="Q72" s="346">
        <f>'Invoice Log'!M6</f>
        <v>2000</v>
      </c>
      <c r="R72" s="347"/>
      <c r="S72" s="348"/>
      <c r="T72" s="349"/>
      <c r="U72" s="350"/>
      <c r="V72" s="1366" t="s">
        <v>177</v>
      </c>
      <c r="W72" s="1340" t="s">
        <v>178</v>
      </c>
      <c r="X72" s="1286" t="s">
        <v>179</v>
      </c>
      <c r="Y72" s="1286"/>
      <c r="Z72" s="1286"/>
      <c r="AA72" s="1286"/>
      <c r="AB72" s="1286"/>
      <c r="AC72" s="1340" t="s">
        <v>49</v>
      </c>
      <c r="AD72" s="1340" t="s">
        <v>180</v>
      </c>
      <c r="AE72" s="1340" t="s">
        <v>181</v>
      </c>
      <c r="AF72" s="1340" t="s">
        <v>182</v>
      </c>
      <c r="AG72" s="1347" t="s">
        <v>183</v>
      </c>
    </row>
    <row r="73" spans="1:33" ht="18.600000000000001" customHeight="1">
      <c r="A73" s="1201"/>
      <c r="B73" s="371">
        <f>IF('Quality-Stat'!D41="","",'Quality-Stat'!D41)</f>
        <v>6</v>
      </c>
      <c r="C73" s="371">
        <f>IF('Quality-Stat'!E41="","",'Quality-Stat'!E41)</f>
        <v>6</v>
      </c>
      <c r="D73" s="371">
        <f>IF('Quality-Stat'!F41="","",'Quality-Stat'!F41)</f>
        <v>1</v>
      </c>
      <c r="E73" s="371">
        <f>IF('Quality-Stat'!G41="","",'Quality-Stat'!G41)</f>
        <v>5</v>
      </c>
      <c r="F73" s="371">
        <f>IF('Quality-Stat'!H41="","",'Quality-Stat'!H41)</f>
        <v>1</v>
      </c>
      <c r="G73" s="371">
        <f>IF('Quality-Stat'!I41="","",'Quality-Stat'!I41)</f>
        <v>5</v>
      </c>
      <c r="H73" s="1304">
        <f>'Quality-Stat'!J41</f>
        <v>46356</v>
      </c>
      <c r="I73" s="1304"/>
      <c r="J73" s="1305"/>
      <c r="K73" s="1346" t="s">
        <v>184</v>
      </c>
      <c r="L73" s="1346"/>
      <c r="M73" s="1346"/>
      <c r="N73" s="1346"/>
      <c r="O73" s="1346"/>
      <c r="P73" s="1346"/>
      <c r="Q73" s="1346"/>
      <c r="R73" s="1346"/>
      <c r="S73" s="1346"/>
      <c r="T73" s="1346"/>
      <c r="U73" s="1346"/>
      <c r="V73" s="1367"/>
      <c r="W73" s="1287"/>
      <c r="X73" s="1287"/>
      <c r="Y73" s="1287"/>
      <c r="Z73" s="1287"/>
      <c r="AA73" s="1287"/>
      <c r="AB73" s="1287"/>
      <c r="AC73" s="1287"/>
      <c r="AD73" s="1287"/>
      <c r="AE73" s="1287"/>
      <c r="AF73" s="1287"/>
      <c r="AG73" s="1348"/>
    </row>
    <row r="74" spans="1:33" ht="18.600000000000001" customHeight="1">
      <c r="A74" s="1201"/>
      <c r="B74" s="371">
        <f>IF('Quality-Stat'!D42="","",'Quality-Stat'!D42)</f>
        <v>3</v>
      </c>
      <c r="C74" s="371">
        <f>IF('Quality-Stat'!E42="","",'Quality-Stat'!E42)</f>
        <v>3</v>
      </c>
      <c r="D74" s="371">
        <f>IF('Quality-Stat'!F42="","",'Quality-Stat'!F42)</f>
        <v>3</v>
      </c>
      <c r="E74" s="371">
        <f>IF('Quality-Stat'!G42="","",'Quality-Stat'!G42)</f>
        <v>0</v>
      </c>
      <c r="F74" s="371">
        <f>IF('Quality-Stat'!H42="","",'Quality-Stat'!H42)</f>
        <v>3</v>
      </c>
      <c r="G74" s="371">
        <f>IF('Quality-Stat'!I42="","",'Quality-Stat'!I42)</f>
        <v>0</v>
      </c>
      <c r="H74" s="1304">
        <f>'Quality-Stat'!J42</f>
        <v>46277</v>
      </c>
      <c r="I74" s="1304"/>
      <c r="J74" s="1305"/>
      <c r="K74" s="351" t="s">
        <v>185</v>
      </c>
      <c r="L74" s="352"/>
      <c r="M74" s="352"/>
      <c r="N74" s="352"/>
      <c r="O74" s="353" t="s">
        <v>186</v>
      </c>
      <c r="P74" s="353"/>
      <c r="Q74" s="352"/>
      <c r="R74" s="354"/>
      <c r="S74" s="1318" t="s">
        <v>187</v>
      </c>
      <c r="T74" s="1281"/>
      <c r="U74" s="1281"/>
      <c r="V74" s="1368">
        <f>CCO!A3</f>
        <v>0</v>
      </c>
      <c r="W74" s="1312">
        <f>CCO!B3</f>
        <v>0</v>
      </c>
      <c r="X74" s="1349">
        <f>CCO!C3</f>
        <v>0</v>
      </c>
      <c r="Y74" s="1349"/>
      <c r="Z74" s="1349"/>
      <c r="AA74" s="1349"/>
      <c r="AB74" s="1349"/>
      <c r="AC74" s="1342">
        <f>CCO!D3</f>
        <v>0</v>
      </c>
      <c r="AD74" s="1355">
        <f>CCO!E3</f>
        <v>0</v>
      </c>
      <c r="AE74" s="1342">
        <f>CCO!F3</f>
        <v>0</v>
      </c>
      <c r="AF74" s="1356">
        <f>CCO!G3</f>
        <v>0</v>
      </c>
      <c r="AG74" s="1358">
        <f>CCO!H3</f>
        <v>0</v>
      </c>
    </row>
    <row r="75" spans="1:33" ht="18.600000000000001" customHeight="1" thickBot="1">
      <c r="A75" s="1201"/>
      <c r="B75" s="371">
        <f>IF('Quality-Stat'!D43="","",'Quality-Stat'!D43)</f>
        <v>0</v>
      </c>
      <c r="C75" s="371">
        <f>IF('Quality-Stat'!E43="","",'Quality-Stat'!E43)</f>
        <v>0</v>
      </c>
      <c r="D75" s="371">
        <f>IF('Quality-Stat'!F43="","",'Quality-Stat'!F43)</f>
        <v>0</v>
      </c>
      <c r="E75" s="371">
        <f>IF('Quality-Stat'!G43="","",'Quality-Stat'!G43)</f>
        <v>0</v>
      </c>
      <c r="F75" s="371">
        <f>IF('Quality-Stat'!H43="","",'Quality-Stat'!H43)</f>
        <v>0</v>
      </c>
      <c r="G75" s="371">
        <f>IF('Quality-Stat'!I43="","",'Quality-Stat'!I43)</f>
        <v>0</v>
      </c>
      <c r="H75" s="1304">
        <f>'Quality-Stat'!J43</f>
        <v>0</v>
      </c>
      <c r="I75" s="1304"/>
      <c r="J75" s="1305"/>
      <c r="K75" s="260" t="s">
        <v>74</v>
      </c>
      <c r="L75" s="261" t="s">
        <v>188</v>
      </c>
      <c r="M75" s="522" t="s">
        <v>189</v>
      </c>
      <c r="N75" s="262" t="s">
        <v>14</v>
      </c>
      <c r="O75" s="261" t="s">
        <v>74</v>
      </c>
      <c r="P75" s="261" t="s">
        <v>188</v>
      </c>
      <c r="Q75" s="522" t="s">
        <v>189</v>
      </c>
      <c r="R75" s="262" t="s">
        <v>14</v>
      </c>
      <c r="S75" s="355" t="s">
        <v>190</v>
      </c>
      <c r="T75" s="356" t="s">
        <v>191</v>
      </c>
      <c r="U75" s="357" t="s">
        <v>55</v>
      </c>
      <c r="V75" s="1329"/>
      <c r="W75" s="1288"/>
      <c r="X75" s="1350"/>
      <c r="Y75" s="1350"/>
      <c r="Z75" s="1350"/>
      <c r="AA75" s="1350"/>
      <c r="AB75" s="1350"/>
      <c r="AC75" s="1343"/>
      <c r="AD75" s="1353"/>
      <c r="AE75" s="1343"/>
      <c r="AF75" s="1357"/>
      <c r="AG75" s="1338"/>
    </row>
    <row r="76" spans="1:33" ht="18.600000000000001" customHeight="1">
      <c r="A76" s="1199"/>
      <c r="B76" s="371">
        <f>IF('Quality-Stat'!D44="","",'Quality-Stat'!D44)</f>
        <v>0</v>
      </c>
      <c r="C76" s="371">
        <f>IF('Quality-Stat'!E44="","",'Quality-Stat'!E44)</f>
        <v>0</v>
      </c>
      <c r="D76" s="371">
        <f>IF('Quality-Stat'!F44="","",'Quality-Stat'!F44)</f>
        <v>0</v>
      </c>
      <c r="E76" s="371">
        <f>IF('Quality-Stat'!G44="","",'Quality-Stat'!G44)</f>
        <v>0</v>
      </c>
      <c r="F76" s="371">
        <f>IF('Quality-Stat'!H44="","",'Quality-Stat'!H44)</f>
        <v>0</v>
      </c>
      <c r="G76" s="371">
        <f>IF('Quality-Stat'!I44="","",'Quality-Stat'!I44)</f>
        <v>0</v>
      </c>
      <c r="H76" s="1304">
        <f>'Quality-Stat'!J44</f>
        <v>0</v>
      </c>
      <c r="I76" s="1304"/>
      <c r="J76" s="1305"/>
      <c r="K76" s="358">
        <f>Manpower!A20</f>
        <v>13</v>
      </c>
      <c r="L76" s="359">
        <f>Manpower!B20</f>
        <v>27</v>
      </c>
      <c r="M76" s="359">
        <f>Manpower!F20</f>
        <v>13</v>
      </c>
      <c r="N76" s="359">
        <f>Manpower!H20</f>
        <v>0</v>
      </c>
      <c r="O76" s="360">
        <f>L86</f>
        <v>15</v>
      </c>
      <c r="P76" s="359">
        <f>M86</f>
        <v>67</v>
      </c>
      <c r="Q76" s="359">
        <f>Manpower!F24</f>
        <v>169</v>
      </c>
      <c r="R76" s="361">
        <f>Manpower!H24</f>
        <v>0</v>
      </c>
      <c r="S76" s="362">
        <f>K76+O76</f>
        <v>28</v>
      </c>
      <c r="T76" s="363">
        <f>L76+P76</f>
        <v>94</v>
      </c>
      <c r="U76" s="364">
        <f>+T76-S76</f>
        <v>66</v>
      </c>
      <c r="V76" s="1329" t="str">
        <f>CCO!A4</f>
        <v/>
      </c>
      <c r="W76" s="1288" t="str">
        <f>CCO!B4</f>
        <v/>
      </c>
      <c r="X76" s="1350" t="str">
        <f>CCO!C4</f>
        <v/>
      </c>
      <c r="Y76" s="1350"/>
      <c r="Z76" s="1350"/>
      <c r="AA76" s="1350"/>
      <c r="AB76" s="1350"/>
      <c r="AC76" s="1343" t="str">
        <f>IF(CCO!D4="","",CCO!D4)</f>
        <v/>
      </c>
      <c r="AD76" s="1353" t="str">
        <f>CCO!E4</f>
        <v/>
      </c>
      <c r="AE76" s="1343" t="str">
        <f>CCO!F4</f>
        <v/>
      </c>
      <c r="AF76" s="1357" t="str">
        <f>CCO!G4</f>
        <v/>
      </c>
      <c r="AG76" s="1338" t="str">
        <f>CCO!H4</f>
        <v/>
      </c>
    </row>
    <row r="77" spans="1:33" ht="18.600000000000001" customHeight="1" thickBot="1">
      <c r="A77" s="1202"/>
      <c r="B77" s="334">
        <f>IF('Quality-Stat'!D45="","",'Quality-Stat'!D45)</f>
        <v>9</v>
      </c>
      <c r="C77" s="334">
        <f>IF('Quality-Stat'!E45="","",'Quality-Stat'!E45)</f>
        <v>9</v>
      </c>
      <c r="D77" s="334">
        <f>IF('Quality-Stat'!F45="","",'Quality-Stat'!F45)</f>
        <v>4</v>
      </c>
      <c r="E77" s="334">
        <f>IF('Quality-Stat'!G45="","",'Quality-Stat'!G45)</f>
        <v>5</v>
      </c>
      <c r="F77" s="334">
        <f>IF('Quality-Stat'!H45="","",'Quality-Stat'!H45)</f>
        <v>4</v>
      </c>
      <c r="G77" s="334">
        <f>IF('Quality-Stat'!I45="","",'Quality-Stat'!I45)</f>
        <v>5</v>
      </c>
      <c r="H77" s="1450">
        <f>MAX(H72:H76)</f>
        <v>46356</v>
      </c>
      <c r="I77" s="1451"/>
      <c r="J77" s="1452"/>
      <c r="K77" s="365" t="s">
        <v>192</v>
      </c>
      <c r="L77" s="366"/>
      <c r="M77" s="366"/>
      <c r="N77" s="366"/>
      <c r="O77" s="366"/>
      <c r="P77" s="366"/>
      <c r="Q77" s="366"/>
      <c r="R77" s="1448" t="s">
        <v>193</v>
      </c>
      <c r="S77" s="1449"/>
      <c r="T77" s="1449"/>
      <c r="U77" s="1449"/>
      <c r="V77" s="1329"/>
      <c r="W77" s="1288"/>
      <c r="X77" s="1350"/>
      <c r="Y77" s="1350"/>
      <c r="Z77" s="1350"/>
      <c r="AA77" s="1350"/>
      <c r="AB77" s="1350"/>
      <c r="AC77" s="1343"/>
      <c r="AD77" s="1353"/>
      <c r="AE77" s="1343"/>
      <c r="AF77" s="1357"/>
      <c r="AG77" s="1338"/>
    </row>
    <row r="78" spans="1:33" ht="18.600000000000001" customHeight="1" thickBot="1">
      <c r="A78" s="1333"/>
      <c r="B78" s="1333"/>
      <c r="C78" s="1333"/>
      <c r="D78" s="1333"/>
      <c r="E78" s="1333"/>
      <c r="F78" s="1333"/>
      <c r="G78" s="1333"/>
      <c r="H78" s="1333"/>
      <c r="I78" s="1333"/>
      <c r="J78" s="1334"/>
      <c r="K78" s="367" t="s">
        <v>194</v>
      </c>
      <c r="L78" s="368" t="s">
        <v>74</v>
      </c>
      <c r="M78" s="369" t="s">
        <v>188</v>
      </c>
      <c r="R78" s="367" t="s">
        <v>195</v>
      </c>
      <c r="S78" s="368" t="s">
        <v>74</v>
      </c>
      <c r="T78" s="369" t="s">
        <v>188</v>
      </c>
      <c r="U78" s="369" t="s">
        <v>196</v>
      </c>
      <c r="V78" s="1329" t="str">
        <f>CCO!A5</f>
        <v/>
      </c>
      <c r="W78" s="1288" t="str">
        <f>CCO!B5</f>
        <v/>
      </c>
      <c r="X78" s="1350" t="str">
        <f>CCO!C5</f>
        <v/>
      </c>
      <c r="Y78" s="1350"/>
      <c r="Z78" s="1350"/>
      <c r="AA78" s="1350"/>
      <c r="AB78" s="1350"/>
      <c r="AC78" s="1343" t="str">
        <f>IF(CCO!D5="","",CCO!D5)</f>
        <v/>
      </c>
      <c r="AD78" s="1353" t="str">
        <f>CCO!E5</f>
        <v/>
      </c>
      <c r="AE78" s="1343" t="str">
        <f>CCO!F5</f>
        <v/>
      </c>
      <c r="AF78" s="1357" t="str">
        <f>CCO!G5</f>
        <v/>
      </c>
      <c r="AG78" s="1338" t="str">
        <f>CCO!H5</f>
        <v/>
      </c>
    </row>
    <row r="79" spans="1:33" ht="18.600000000000001" customHeight="1">
      <c r="A79" s="1335"/>
      <c r="B79" s="1335"/>
      <c r="C79" s="1335"/>
      <c r="D79" s="1335"/>
      <c r="E79" s="1335"/>
      <c r="F79" s="1335"/>
      <c r="G79" s="1335"/>
      <c r="H79" s="1335"/>
      <c r="I79" s="1335"/>
      <c r="J79" s="1336"/>
      <c r="K79" s="370" t="str">
        <f>+Manpower!N23</f>
        <v>General Labor</v>
      </c>
      <c r="L79" s="371">
        <f>Manpower!N24</f>
        <v>6</v>
      </c>
      <c r="M79" s="372">
        <f>Manpower!N25</f>
        <v>6</v>
      </c>
      <c r="R79" s="370" t="str">
        <f>+Manpower!$B$49</f>
        <v>Excavator</v>
      </c>
      <c r="S79" s="371">
        <f>+Manpower!B50</f>
        <v>0</v>
      </c>
      <c r="T79" s="371">
        <f>+Manpower!B51</f>
        <v>7</v>
      </c>
      <c r="U79" s="372">
        <f>+Manpower!B52</f>
        <v>0</v>
      </c>
      <c r="V79" s="1330"/>
      <c r="W79" s="1331"/>
      <c r="X79" s="1351"/>
      <c r="Y79" s="1351"/>
      <c r="Z79" s="1351"/>
      <c r="AA79" s="1351"/>
      <c r="AB79" s="1351"/>
      <c r="AC79" s="1352"/>
      <c r="AD79" s="1354"/>
      <c r="AE79" s="1352"/>
      <c r="AF79" s="1359"/>
      <c r="AG79" s="1339"/>
    </row>
    <row r="80" spans="1:33" ht="18.600000000000001" customHeight="1">
      <c r="A80" s="1445"/>
      <c r="B80" s="1445"/>
      <c r="C80" s="1445"/>
      <c r="D80" s="1446"/>
      <c r="E80" s="1447" t="str">
        <f>Schedule!F3</f>
        <v>Active Schedule Activities</v>
      </c>
      <c r="F80" s="1445"/>
      <c r="G80" s="1445"/>
      <c r="H80" s="1445"/>
      <c r="I80" s="1445"/>
      <c r="J80" s="1446"/>
      <c r="K80" s="370" t="str">
        <f>+Manpower!P23</f>
        <v>Carpenter</v>
      </c>
      <c r="L80" s="371">
        <f>Manpower!P24</f>
        <v>0</v>
      </c>
      <c r="M80" s="372">
        <f>Manpower!P25</f>
        <v>0</v>
      </c>
      <c r="R80" s="370" t="str">
        <f>+Manpower!$D$49</f>
        <v>Loader</v>
      </c>
      <c r="S80" s="371">
        <f>+Manpower!D50</f>
        <v>0</v>
      </c>
      <c r="T80" s="371">
        <f>+Manpower!D51</f>
        <v>6</v>
      </c>
      <c r="U80" s="372">
        <f>+Manpower!D52</f>
        <v>0</v>
      </c>
      <c r="V80" s="263" t="s">
        <v>197</v>
      </c>
      <c r="W80" s="264"/>
      <c r="X80" s="264"/>
      <c r="Y80" s="264"/>
      <c r="Z80" s="264"/>
      <c r="AA80" s="265"/>
      <c r="AB80" s="265"/>
      <c r="AC80" s="264"/>
      <c r="AD80" s="264"/>
      <c r="AE80" s="264"/>
      <c r="AF80" s="264"/>
      <c r="AG80" s="266"/>
    </row>
    <row r="81" spans="1:47" ht="18.600000000000001" customHeight="1">
      <c r="A81" s="120" t="str">
        <f>Schedule!B4</f>
        <v>Not Started</v>
      </c>
      <c r="B81" s="120" t="str">
        <f>Schedule!C4</f>
        <v>In Progress</v>
      </c>
      <c r="C81" s="120" t="str">
        <f>Schedule!D4</f>
        <v>Completed</v>
      </c>
      <c r="D81" s="121" t="str">
        <f>Schedule!E4</f>
        <v>%</v>
      </c>
      <c r="E81" s="119" t="str">
        <f>Schedule!F4</f>
        <v xml:space="preserve">Active </v>
      </c>
      <c r="F81" s="120" t="str">
        <f>Schedule!G4</f>
        <v>Ahead</v>
      </c>
      <c r="G81" s="120" t="str">
        <f>Schedule!H4</f>
        <v>On</v>
      </c>
      <c r="H81" s="120" t="str">
        <f>Schedule!I4</f>
        <v>Behind</v>
      </c>
      <c r="I81" s="120" t="str">
        <f>Schedule!J4</f>
        <v>Flag</v>
      </c>
      <c r="J81" s="121">
        <f>Schedule!K4</f>
        <v>0</v>
      </c>
      <c r="K81" s="370" t="str">
        <f>+Manpower!R23</f>
        <v>Plumber</v>
      </c>
      <c r="L81" s="371">
        <f>+Manpower!R24</f>
        <v>0</v>
      </c>
      <c r="M81" s="372">
        <f>Manpower!R25</f>
        <v>0</v>
      </c>
      <c r="R81" s="370" t="str">
        <f>+Manpower!$F$49</f>
        <v>Dozer</v>
      </c>
      <c r="S81" s="371">
        <f>+Manpower!F50</f>
        <v>2</v>
      </c>
      <c r="T81" s="371">
        <f>+Manpower!F51</f>
        <v>10</v>
      </c>
      <c r="U81" s="372">
        <f>+Manpower!F52</f>
        <v>0</v>
      </c>
      <c r="V81" s="267" t="s">
        <v>198</v>
      </c>
      <c r="W81" s="1281" t="s">
        <v>199</v>
      </c>
      <c r="X81" s="1281"/>
      <c r="Y81" s="1281"/>
      <c r="Z81" s="1281"/>
      <c r="AA81" s="1281"/>
      <c r="AB81" s="268" t="s">
        <v>200</v>
      </c>
      <c r="AC81" s="268" t="s">
        <v>201</v>
      </c>
      <c r="AD81" s="268" t="s">
        <v>202</v>
      </c>
      <c r="AE81" s="268" t="s">
        <v>203</v>
      </c>
      <c r="AF81" s="268" t="s">
        <v>204</v>
      </c>
      <c r="AG81" s="269" t="s">
        <v>55</v>
      </c>
    </row>
    <row r="82" spans="1:47" ht="18.600000000000001" customHeight="1">
      <c r="A82" s="373">
        <f>Schedule!B5</f>
        <v>199</v>
      </c>
      <c r="B82" s="373">
        <f>Schedule!C5</f>
        <v>34</v>
      </c>
      <c r="C82" s="373">
        <f>Schedule!D5</f>
        <v>148</v>
      </c>
      <c r="D82" s="374">
        <f>Schedule!E5</f>
        <v>0.3884514435695538</v>
      </c>
      <c r="E82" s="128">
        <f>Schedule!F5</f>
        <v>34</v>
      </c>
      <c r="F82" s="373">
        <f>Schedule!G5</f>
        <v>30</v>
      </c>
      <c r="G82" s="373">
        <f>Schedule!H5</f>
        <v>0</v>
      </c>
      <c r="H82" s="129">
        <f>Schedule!I5</f>
        <v>4</v>
      </c>
      <c r="I82" s="1344">
        <f>Schedule!J5</f>
        <v>26</v>
      </c>
      <c r="J82" s="1345"/>
      <c r="K82" s="370" t="str">
        <f>+Manpower!T23</f>
        <v>Operator</v>
      </c>
      <c r="L82" s="371">
        <f>Manpower!T24</f>
        <v>4</v>
      </c>
      <c r="M82" s="372">
        <f>Manpower!T25</f>
        <v>34</v>
      </c>
      <c r="R82" s="370" t="str">
        <f>+Manpower!$H$49</f>
        <v>Dump Truck</v>
      </c>
      <c r="S82" s="371">
        <f>+Manpower!H50</f>
        <v>4</v>
      </c>
      <c r="T82" s="371">
        <f>+Manpower!H51</f>
        <v>20</v>
      </c>
      <c r="U82" s="523">
        <f>+Manpower!H52</f>
        <v>0</v>
      </c>
      <c r="V82" s="525" t="str">
        <f>'Major Quantities'!A2</f>
        <v>B1.31 22 00.01</v>
      </c>
      <c r="W82" s="1282" t="str">
        <f>'Major Quantities'!B2</f>
        <v>Roadway Excavation for cuttings (all types of soil)</v>
      </c>
      <c r="X82" s="1282"/>
      <c r="Y82" s="1282"/>
      <c r="Z82" s="1282"/>
      <c r="AA82" s="1282"/>
      <c r="AB82" s="526">
        <f>'Major Quantities'!C2</f>
        <v>252114.84400000001</v>
      </c>
      <c r="AC82" s="526" t="str">
        <f>'Major Quantities'!D2</f>
        <v>m³</v>
      </c>
      <c r="AD82" s="526">
        <f>'Major Quantities'!E2</f>
        <v>148344.47</v>
      </c>
      <c r="AE82" s="526">
        <f>'Major Quantities'!F2</f>
        <v>222090.04</v>
      </c>
      <c r="AF82" s="526">
        <f>'Major Quantities'!G2</f>
        <v>30024.804000000004</v>
      </c>
      <c r="AG82" s="526">
        <f>'Major Quantities'!H2</f>
        <v>73745.570000000007</v>
      </c>
    </row>
    <row r="83" spans="1:47" ht="18.600000000000001" customHeight="1">
      <c r="A83" s="1320"/>
      <c r="B83" s="1321"/>
      <c r="C83" s="1319" t="str">
        <f>Schedule!D6</f>
        <v>Free Float Management (Total)</v>
      </c>
      <c r="D83" s="1320"/>
      <c r="E83" s="1320"/>
      <c r="F83" s="1321"/>
      <c r="G83" s="1319" t="str">
        <f>Schedule!H6</f>
        <v xml:space="preserve">Failed Start Activities </v>
      </c>
      <c r="H83" s="1320"/>
      <c r="I83" s="1320"/>
      <c r="J83" s="1321"/>
      <c r="K83" s="370" t="str">
        <f>+Manpower!V23</f>
        <v>Steel Fixer</v>
      </c>
      <c r="L83" s="371">
        <f>+Manpower!V24</f>
        <v>0</v>
      </c>
      <c r="M83" s="372">
        <f>+Manpower!V25</f>
        <v>0</v>
      </c>
      <c r="R83" s="370" t="str">
        <f>+Manpower!$J$49</f>
        <v>Crane</v>
      </c>
      <c r="S83" s="371">
        <f>+Manpower!J50</f>
        <v>0</v>
      </c>
      <c r="T83" s="371">
        <f>+Manpower!J51</f>
        <v>3</v>
      </c>
      <c r="U83" s="523">
        <f>+Manpower!J52</f>
        <v>0</v>
      </c>
      <c r="V83" s="527" t="str">
        <f>'Major Quantities'!A3</f>
        <v>B1.31 22 00.02</v>
      </c>
      <c r="W83" s="1283" t="str">
        <f>'Major Quantities'!B3</f>
        <v>Embankments to the ROW with common / suitable excavated material or with suitable imported material</v>
      </c>
      <c r="X83" s="1284"/>
      <c r="Y83" s="1284"/>
      <c r="Z83" s="1284"/>
      <c r="AA83" s="1285"/>
      <c r="AB83" s="528">
        <f>'Major Quantities'!C3</f>
        <v>221841.33599999998</v>
      </c>
      <c r="AC83" s="528" t="str">
        <f>'Major Quantities'!D3</f>
        <v>m³</v>
      </c>
      <c r="AD83" s="528">
        <f>'Major Quantities'!E3</f>
        <v>130531.24</v>
      </c>
      <c r="AE83" s="528">
        <f>'Major Quantities'!F3</f>
        <v>183569.4</v>
      </c>
      <c r="AF83" s="528">
        <f>'Major Quantities'!G3</f>
        <v>38271.935999999987</v>
      </c>
      <c r="AG83" s="528">
        <f>'Major Quantities'!H3</f>
        <v>53038.159999999989</v>
      </c>
    </row>
    <row r="84" spans="1:47" ht="18.600000000000001" customHeight="1">
      <c r="A84" s="1323"/>
      <c r="B84" s="1324"/>
      <c r="C84" s="1327" t="str">
        <f>Schedule!D7</f>
        <v>Greater Than 14 Days</v>
      </c>
      <c r="D84" s="1328"/>
      <c r="E84" s="1328" t="str">
        <f>Schedule!F7</f>
        <v>Less Than 14 Days</v>
      </c>
      <c r="F84" s="1332"/>
      <c r="G84" s="1322"/>
      <c r="H84" s="1323"/>
      <c r="I84" s="1323"/>
      <c r="J84" s="1324"/>
      <c r="K84" s="370" t="str">
        <f>+Manpower!X23</f>
        <v>Mason</v>
      </c>
      <c r="L84" s="371">
        <f>+Manpower!X24</f>
        <v>0</v>
      </c>
      <c r="M84" s="372">
        <f>+Manpower!X25</f>
        <v>0</v>
      </c>
      <c r="R84" s="370" t="str">
        <f>+Manpower!$L$49</f>
        <v>Grader</v>
      </c>
      <c r="S84" s="371">
        <f>+Manpower!L50</f>
        <v>0</v>
      </c>
      <c r="T84" s="371">
        <f>+Manpower!L51</f>
        <v>4</v>
      </c>
      <c r="U84" s="523">
        <f>+Manpower!L52</f>
        <v>0</v>
      </c>
      <c r="V84" s="527" t="str">
        <f>'Major Quantities'!A4</f>
        <v>B1.31 22 00.05</v>
      </c>
      <c r="W84" s="1283" t="str">
        <f>'Major Quantities'!B4</f>
        <v xml:space="preserve"> Subgrade</v>
      </c>
      <c r="X84" s="1284"/>
      <c r="Y84" s="1284"/>
      <c r="Z84" s="1284"/>
      <c r="AA84" s="1285"/>
      <c r="AB84" s="528">
        <f>'Major Quantities'!C4</f>
        <v>21604</v>
      </c>
      <c r="AC84" s="528" t="str">
        <f>'Major Quantities'!D4</f>
        <v>m³</v>
      </c>
      <c r="AD84" s="528">
        <f>'Major Quantities'!E4</f>
        <v>0</v>
      </c>
      <c r="AE84" s="528">
        <f>'Major Quantities'!F4</f>
        <v>0</v>
      </c>
      <c r="AF84" s="528">
        <f>'Major Quantities'!G4</f>
        <v>21604</v>
      </c>
      <c r="AG84" s="528">
        <f>'Major Quantities'!H4</f>
        <v>0</v>
      </c>
    </row>
    <row r="85" spans="1:47" ht="18.600000000000001" customHeight="1">
      <c r="A85" s="120" t="str">
        <f>Schedule!B8</f>
        <v>This Week</v>
      </c>
      <c r="B85" s="121" t="str">
        <f>Schedule!C8</f>
        <v>Diff</v>
      </c>
      <c r="C85" s="119" t="str">
        <f>Schedule!D8</f>
        <v>Last Week</v>
      </c>
      <c r="D85" s="120" t="str">
        <f>Schedule!E8</f>
        <v>This Week</v>
      </c>
      <c r="E85" s="120" t="str">
        <f>Schedule!F8</f>
        <v>Last Week</v>
      </c>
      <c r="F85" s="121" t="str">
        <f>Schedule!G8</f>
        <v>This Week</v>
      </c>
      <c r="G85" s="119" t="str">
        <f>Schedule!H8</f>
        <v>Last Week</v>
      </c>
      <c r="H85" s="120" t="str">
        <f>Schedule!I8</f>
        <v>This Week</v>
      </c>
      <c r="I85" s="120" t="str">
        <f>Schedule!J8</f>
        <v>Flag</v>
      </c>
      <c r="J85" s="121">
        <f>Schedule!K8</f>
        <v>0</v>
      </c>
      <c r="K85" s="375" t="str">
        <f>+Manpower!Z23</f>
        <v>Others</v>
      </c>
      <c r="L85" s="359">
        <f>+Manpower!Z24</f>
        <v>5</v>
      </c>
      <c r="M85" s="376">
        <f>+Manpower!Z25</f>
        <v>27</v>
      </c>
      <c r="R85" s="375" t="str">
        <f>+Manpower!$N$49</f>
        <v>Other</v>
      </c>
      <c r="S85" s="359">
        <f>+Manpower!N50</f>
        <v>3</v>
      </c>
      <c r="T85" s="359">
        <f>+Manpower!N51</f>
        <v>11</v>
      </c>
      <c r="U85" s="524">
        <f>+Manpower!N52</f>
        <v>0</v>
      </c>
      <c r="V85" s="527" t="str">
        <f>'Major Quantities'!A5</f>
        <v>B1.32 11 23.01</v>
      </c>
      <c r="W85" s="1283" t="str">
        <f>'Major Quantities'!B5</f>
        <v xml:space="preserve"> Aggregate base course</v>
      </c>
      <c r="X85" s="1284"/>
      <c r="Y85" s="1284"/>
      <c r="Z85" s="1284"/>
      <c r="AA85" s="1285"/>
      <c r="AB85" s="528">
        <f>'Major Quantities'!C5</f>
        <v>14403</v>
      </c>
      <c r="AC85" s="528" t="str">
        <f>'Major Quantities'!D5</f>
        <v>m³</v>
      </c>
      <c r="AD85" s="528">
        <f>'Major Quantities'!E5</f>
        <v>0</v>
      </c>
      <c r="AE85" s="528">
        <f>'Major Quantities'!F5</f>
        <v>0</v>
      </c>
      <c r="AF85" s="528">
        <f>'Major Quantities'!G5</f>
        <v>14403</v>
      </c>
      <c r="AG85" s="528">
        <f>'Major Quantities'!H5</f>
        <v>0</v>
      </c>
      <c r="AH85" s="443"/>
      <c r="AI85" s="443"/>
    </row>
    <row r="86" spans="1:47" customFormat="1" ht="18.600000000000001" customHeight="1">
      <c r="A86" s="359">
        <f>Schedule!B9</f>
        <v>168</v>
      </c>
      <c r="B86" s="125">
        <f>Schedule!C9</f>
        <v>15</v>
      </c>
      <c r="C86" s="377">
        <f>Schedule!D9</f>
        <v>24</v>
      </c>
      <c r="D86" s="359">
        <f>Schedule!E9</f>
        <v>22</v>
      </c>
      <c r="E86" s="359">
        <f>Schedule!F9</f>
        <v>215</v>
      </c>
      <c r="F86" s="378">
        <f>Schedule!G9</f>
        <v>211</v>
      </c>
      <c r="G86" s="377">
        <f>Schedule!H9</f>
        <v>25</v>
      </c>
      <c r="H86" s="359">
        <f>Schedule!I9</f>
        <v>29</v>
      </c>
      <c r="I86" s="1344">
        <f>Schedule!J9</f>
        <v>-4</v>
      </c>
      <c r="J86" s="1345"/>
      <c r="K86" s="379" t="s">
        <v>84</v>
      </c>
      <c r="L86" s="380">
        <f>SUM(L79:L85)</f>
        <v>15</v>
      </c>
      <c r="M86" s="381">
        <f>SUM(M79:M85)</f>
        <v>67</v>
      </c>
      <c r="R86" s="379" t="s">
        <v>84</v>
      </c>
      <c r="S86" s="380">
        <f>SUM(S79:S85)</f>
        <v>9</v>
      </c>
      <c r="T86" s="380">
        <f>SUM(T79:T85)</f>
        <v>61</v>
      </c>
      <c r="U86" s="380">
        <f>SUM(U79:U85)</f>
        <v>0</v>
      </c>
      <c r="V86" s="527" t="str">
        <f>'Major Quantities'!A6</f>
        <v>B1.32 11 26.01</v>
      </c>
      <c r="W86" s="1283" t="str">
        <f>'Major Quantities'!B6</f>
        <v>Bituminous base course (Grading I - Class A), including Prime Coat (MC1) and tack coat (RC2) (if any)</v>
      </c>
      <c r="X86" s="1284"/>
      <c r="Y86" s="1284"/>
      <c r="Z86" s="1284"/>
      <c r="AA86" s="1285"/>
      <c r="AB86" s="528">
        <f>'Major Quantities'!C6</f>
        <v>7129</v>
      </c>
      <c r="AC86" s="528" t="str">
        <f>'Major Quantities'!D6</f>
        <v>m³</v>
      </c>
      <c r="AD86" s="528">
        <f>'Major Quantities'!E6</f>
        <v>0</v>
      </c>
      <c r="AE86" s="528">
        <f>'Major Quantities'!F6</f>
        <v>0</v>
      </c>
      <c r="AF86" s="528">
        <f>'Major Quantities'!G6</f>
        <v>7129</v>
      </c>
      <c r="AG86" s="528">
        <f>'Major Quantities'!H6</f>
        <v>0</v>
      </c>
    </row>
    <row r="87" spans="1:47" s="408" customFormat="1" ht="25.8">
      <c r="A87" s="383"/>
      <c r="B87" s="383"/>
      <c r="C87" s="383"/>
      <c r="D87" s="383"/>
      <c r="E87" s="383"/>
      <c r="F87" s="383"/>
      <c r="G87" s="383"/>
      <c r="H87" s="383"/>
      <c r="I87" s="383"/>
      <c r="J87" s="383"/>
      <c r="K87" s="383"/>
      <c r="L87" s="383"/>
      <c r="M87" s="383"/>
      <c r="N87" s="383"/>
      <c r="O87" s="383"/>
      <c r="P87" s="382" t="s">
        <v>205</v>
      </c>
      <c r="Q87" s="383"/>
      <c r="R87" s="383"/>
      <c r="S87" s="383"/>
      <c r="T87" s="383"/>
      <c r="U87" s="383"/>
      <c r="V87" s="383"/>
      <c r="W87" s="383"/>
      <c r="X87" s="383"/>
      <c r="Y87" s="383"/>
      <c r="Z87" s="383"/>
      <c r="AA87" s="383"/>
      <c r="AB87" s="383"/>
      <c r="AC87" s="383"/>
      <c r="AD87" s="383"/>
      <c r="AE87" s="383"/>
      <c r="AF87" s="383"/>
      <c r="AG87" s="384"/>
      <c r="AK87" s="438"/>
      <c r="AL87" s="438"/>
      <c r="AM87" s="438"/>
      <c r="AN87" s="438"/>
      <c r="AO87" s="438"/>
      <c r="AP87" s="438"/>
      <c r="AQ87" s="438"/>
      <c r="AR87" s="438"/>
      <c r="AS87" s="438"/>
      <c r="AT87" s="438"/>
      <c r="AU87" s="438"/>
    </row>
    <row r="88" spans="1:47" s="518" customFormat="1" ht="18.600000000000001" thickBot="1">
      <c r="A88" s="1337"/>
      <c r="B88" s="1337"/>
      <c r="C88" s="1337"/>
      <c r="D88" s="1337"/>
      <c r="E88" s="1337" t="str">
        <f>'Weekly Photos'!L23</f>
        <v>Installation of Manhole Works at Local 29 for Storm Drainage</v>
      </c>
      <c r="F88" s="1337"/>
      <c r="G88" s="1337"/>
      <c r="H88" s="1337"/>
      <c r="I88" s="1337"/>
      <c r="J88" s="1337"/>
      <c r="K88" s="1337" t="str">
        <f>'Weekly Photos'!B4</f>
        <v>Cutting Works for Local 17</v>
      </c>
      <c r="L88" s="1337"/>
      <c r="M88" s="1337"/>
      <c r="N88" s="1337"/>
      <c r="O88" s="1341"/>
      <c r="P88" s="385" t="s">
        <v>206</v>
      </c>
      <c r="Q88" s="386"/>
      <c r="R88" s="386"/>
      <c r="S88" s="386"/>
      <c r="T88" s="386"/>
      <c r="U88" s="386"/>
      <c r="V88" s="386"/>
      <c r="W88" s="386"/>
      <c r="X88" s="386"/>
      <c r="Y88" s="386"/>
      <c r="Z88" s="386"/>
      <c r="AA88" s="386"/>
      <c r="AB88" s="386"/>
      <c r="AC88" s="386"/>
      <c r="AD88" s="386"/>
      <c r="AE88" s="386"/>
      <c r="AF88" s="386"/>
      <c r="AG88" s="387"/>
      <c r="AH88" s="517"/>
      <c r="AI88" s="517"/>
    </row>
    <row r="89" spans="1:47" s="520" customFormat="1" ht="41.4" customHeight="1">
      <c r="A89"/>
      <c r="B89" s="108"/>
      <c r="C89" s="108"/>
      <c r="D89" s="109"/>
      <c r="E89" s="107"/>
      <c r="F89" s="108"/>
      <c r="G89" s="108"/>
      <c r="H89" s="108"/>
      <c r="I89" s="108"/>
      <c r="J89" s="109"/>
      <c r="K89" s="107"/>
      <c r="L89" s="108"/>
      <c r="M89" s="108"/>
      <c r="N89" s="108"/>
      <c r="O89" s="109"/>
      <c r="P89" s="388" t="s">
        <v>207</v>
      </c>
      <c r="Q89" s="388" t="s">
        <v>208</v>
      </c>
      <c r="R89" s="1326" t="s">
        <v>209</v>
      </c>
      <c r="S89" s="1326"/>
      <c r="T89" s="1326"/>
      <c r="U89" s="1326"/>
      <c r="V89" s="388" t="s">
        <v>210</v>
      </c>
      <c r="W89" s="1326" t="s">
        <v>211</v>
      </c>
      <c r="X89" s="1326"/>
      <c r="Y89" s="1326"/>
      <c r="Z89" s="1326" t="s">
        <v>212</v>
      </c>
      <c r="AA89" s="1326"/>
      <c r="AB89" s="1326"/>
      <c r="AC89" s="1326"/>
      <c r="AD89" s="1326"/>
      <c r="AE89" s="388" t="s">
        <v>213</v>
      </c>
      <c r="AF89" s="389" t="s">
        <v>214</v>
      </c>
      <c r="AG89" s="390" t="s">
        <v>215</v>
      </c>
      <c r="AH89" s="519"/>
      <c r="AI89" s="519"/>
    </row>
    <row r="90" spans="1:47" ht="41.4" customHeight="1">
      <c r="A90"/>
      <c r="B90"/>
      <c r="C90"/>
      <c r="D90" s="111"/>
      <c r="E90" s="110"/>
      <c r="F90"/>
      <c r="G90"/>
      <c r="H90"/>
      <c r="I90"/>
      <c r="J90" s="111"/>
      <c r="K90" s="110"/>
      <c r="L90"/>
      <c r="M90"/>
      <c r="N90"/>
      <c r="O90" s="111"/>
      <c r="P90" s="291">
        <f>IF(+Issues!B11="","",+Issues!B11)</f>
        <v>1</v>
      </c>
      <c r="Q90" s="292" t="str">
        <f>IF(+Issues!C11="","",+Issues!C11)</f>
        <v/>
      </c>
      <c r="R90" s="1325" t="str">
        <f>IF(+Issues!D11="","",+Issues!D11)</f>
        <v/>
      </c>
      <c r="S90" s="1325"/>
      <c r="T90" s="1325"/>
      <c r="U90" s="1325"/>
      <c r="V90" s="293" t="str">
        <f>IF(+Issues!E11="","",+Issues!E11)</f>
        <v/>
      </c>
      <c r="W90" s="1289" t="str">
        <f>IF(+Issues!F11="","",+Issues!F11)</f>
        <v/>
      </c>
      <c r="X90" s="1290"/>
      <c r="Y90" s="1290"/>
      <c r="Z90" s="1290"/>
      <c r="AA90" s="1290"/>
      <c r="AB90" s="1290"/>
      <c r="AC90" s="1290"/>
      <c r="AD90" s="1291"/>
      <c r="AE90" s="294" t="str">
        <f>IF(+Issues!H11="","",+Issues!H11)</f>
        <v/>
      </c>
      <c r="AF90" s="295" t="str">
        <f>IF(+Issues!I11="","",+Issues!I11)</f>
        <v/>
      </c>
      <c r="AG90" s="296">
        <f>IF(+Issues!J11="","",+Issues!J11)</f>
        <v>0</v>
      </c>
    </row>
    <row r="91" spans="1:47" ht="41.4" customHeight="1">
      <c r="A91"/>
      <c r="B91"/>
      <c r="C91"/>
      <c r="D91" s="111"/>
      <c r="E91" s="110"/>
      <c r="F91"/>
      <c r="G91"/>
      <c r="H91"/>
      <c r="I91"/>
      <c r="J91" s="111"/>
      <c r="K91" s="110"/>
      <c r="L91"/>
      <c r="M91"/>
      <c r="N91"/>
      <c r="O91" s="111"/>
      <c r="P91" s="291">
        <f>IF(+Issues!B12="","",+Issues!B12)</f>
        <v>2</v>
      </c>
      <c r="Q91" s="295" t="str">
        <f>IF(+Issues!C12="","",+Issues!C12)</f>
        <v/>
      </c>
      <c r="R91" s="1292" t="str">
        <f>IF(+Issues!D12="","",+Issues!D12)</f>
        <v/>
      </c>
      <c r="S91" s="1293"/>
      <c r="T91" s="1293"/>
      <c r="U91" s="1294"/>
      <c r="V91" s="294" t="str">
        <f>IF(+Issues!E12="","",+Issues!E12)</f>
        <v/>
      </c>
      <c r="W91" s="1292" t="str">
        <f>IF(+Issues!F12="","",+Issues!F12)</f>
        <v/>
      </c>
      <c r="X91" s="1293"/>
      <c r="Y91" s="1293"/>
      <c r="Z91" s="1293"/>
      <c r="AA91" s="1293"/>
      <c r="AB91" s="1293"/>
      <c r="AC91" s="1293"/>
      <c r="AD91" s="1294"/>
      <c r="AE91" s="294" t="str">
        <f>IF(+Issues!H12="","",+Issues!H12)</f>
        <v/>
      </c>
      <c r="AF91" s="295" t="str">
        <f>IF(+Issues!I12="","",+Issues!I12)</f>
        <v/>
      </c>
      <c r="AG91" s="297">
        <f>IF(+Issues!J12="","",+Issues!J12)</f>
        <v>0</v>
      </c>
    </row>
    <row r="92" spans="1:47" ht="41.4" customHeight="1">
      <c r="A92"/>
      <c r="B92"/>
      <c r="C92"/>
      <c r="D92" s="111"/>
      <c r="E92" s="110"/>
      <c r="F92"/>
      <c r="G92"/>
      <c r="H92"/>
      <c r="I92"/>
      <c r="J92" s="111"/>
      <c r="K92" s="110"/>
      <c r="L92"/>
      <c r="M92"/>
      <c r="N92"/>
      <c r="O92" s="111"/>
      <c r="P92" s="291">
        <f>IF(+Issues!B13="","",+Issues!B13)</f>
        <v>3</v>
      </c>
      <c r="Q92" s="295" t="str">
        <f>IF(+Issues!C13="","",+Issues!C13)</f>
        <v/>
      </c>
      <c r="R92" s="1292" t="str">
        <f>IF(+Issues!D13="","",+Issues!D13)</f>
        <v/>
      </c>
      <c r="S92" s="1293"/>
      <c r="T92" s="1293"/>
      <c r="U92" s="1294"/>
      <c r="V92" s="294" t="str">
        <f>IF(+Issues!E13="","",+Issues!E13)</f>
        <v/>
      </c>
      <c r="W92" s="1292" t="str">
        <f>IF(+Issues!F13="","",+Issues!F13)</f>
        <v/>
      </c>
      <c r="X92" s="1293"/>
      <c r="Y92" s="1293"/>
      <c r="Z92" s="1293"/>
      <c r="AA92" s="1293"/>
      <c r="AB92" s="1293"/>
      <c r="AC92" s="1293"/>
      <c r="AD92" s="1294"/>
      <c r="AE92" s="294" t="str">
        <f>IF(+Issues!H13="","",+Issues!H13)</f>
        <v/>
      </c>
      <c r="AF92" s="295" t="str">
        <f>IF(+Issues!I13="","",+Issues!I13)</f>
        <v/>
      </c>
      <c r="AG92" s="297">
        <f>IF(+Issues!J13="","",+Issues!J13)</f>
        <v>0</v>
      </c>
    </row>
    <row r="93" spans="1:47" customFormat="1" ht="41.4" customHeight="1">
      <c r="D93" s="111"/>
      <c r="E93" s="110"/>
      <c r="J93" s="111"/>
      <c r="K93" s="110"/>
      <c r="O93" s="111"/>
      <c r="P93" s="291">
        <f>IF(+Issues!B14="","",+Issues!B14)</f>
        <v>4</v>
      </c>
      <c r="Q93" s="295" t="str">
        <f>IF(+Issues!C14="","",+Issues!C14)</f>
        <v/>
      </c>
      <c r="R93" s="1292" t="str">
        <f>IF(+Issues!D14="","",+Issues!D14)</f>
        <v/>
      </c>
      <c r="S93" s="1293"/>
      <c r="T93" s="1293"/>
      <c r="U93" s="1294"/>
      <c r="V93" s="294" t="str">
        <f>IF(+Issues!E14="","",+Issues!E14)</f>
        <v/>
      </c>
      <c r="W93" s="1292" t="str">
        <f>IF(+Issues!F14="","",+Issues!F14)</f>
        <v/>
      </c>
      <c r="X93" s="1293"/>
      <c r="Y93" s="1293"/>
      <c r="Z93" s="1293"/>
      <c r="AA93" s="1293"/>
      <c r="AB93" s="1293"/>
      <c r="AC93" s="1293"/>
      <c r="AD93" s="1294"/>
      <c r="AE93" s="294" t="str">
        <f>IF(+Issues!H14="","",+Issues!H14)</f>
        <v/>
      </c>
      <c r="AF93" s="295" t="str">
        <f>IF(+Issues!I14="","",+Issues!I14)</f>
        <v/>
      </c>
      <c r="AG93" s="297">
        <f>IF(+Issues!J14="","",+Issues!J14)</f>
        <v>0</v>
      </c>
    </row>
    <row r="94" spans="1:47" customFormat="1" ht="41.4" customHeight="1" thickBot="1">
      <c r="A94" s="529"/>
      <c r="B94" s="529"/>
      <c r="C94" s="529"/>
      <c r="D94" s="530"/>
      <c r="E94" s="531"/>
      <c r="F94" s="529"/>
      <c r="G94" s="529"/>
      <c r="H94" s="529"/>
      <c r="I94" s="529"/>
      <c r="J94" s="530"/>
      <c r="K94" s="531"/>
      <c r="L94" s="529"/>
      <c r="M94" s="529"/>
      <c r="N94" s="529"/>
      <c r="O94" s="530"/>
      <c r="P94" s="298">
        <f>IF(+Issues!B15="","",+Issues!B15)</f>
        <v>5</v>
      </c>
      <c r="Q94" s="299" t="str">
        <f>IF(+Issues!C15="","",+Issues!C15)</f>
        <v/>
      </c>
      <c r="R94" s="1272" t="str">
        <f>IF(+Issues!D15="","",+Issues!D15)</f>
        <v/>
      </c>
      <c r="S94" s="1273"/>
      <c r="T94" s="1273"/>
      <c r="U94" s="1274"/>
      <c r="V94" s="300" t="str">
        <f>IF(+Issues!E15="","",+Issues!E15)</f>
        <v/>
      </c>
      <c r="W94" s="1272" t="str">
        <f>IF(+Issues!F15="","",+Issues!F15)</f>
        <v/>
      </c>
      <c r="X94" s="1273"/>
      <c r="Y94" s="1273"/>
      <c r="Z94" s="1273"/>
      <c r="AA94" s="1273"/>
      <c r="AB94" s="1273"/>
      <c r="AC94" s="1273"/>
      <c r="AD94" s="1274"/>
      <c r="AE94" s="300" t="str">
        <f>IF(+Issues!H15="","",+Issues!H15)</f>
        <v/>
      </c>
      <c r="AF94" s="299" t="str">
        <f>IF(+Issues!I15="","",+Issues!I15)</f>
        <v/>
      </c>
      <c r="AG94" s="301" t="str">
        <f>IF(+Issues!J15="","",+Issues!J15)</f>
        <v/>
      </c>
    </row>
    <row r="95" spans="1:47" customFormat="1" ht="14.4"/>
    <row r="96" spans="1:47" customFormat="1">
      <c r="A96" s="327"/>
      <c r="B96" s="327"/>
      <c r="C96" s="327"/>
      <c r="D96" s="327"/>
      <c r="E96" s="327"/>
      <c r="F96" s="327"/>
      <c r="G96" s="327"/>
      <c r="H96" s="327"/>
      <c r="I96" s="327"/>
      <c r="J96" s="327"/>
      <c r="K96" s="327"/>
    </row>
    <row r="97" spans="1:22" customFormat="1">
      <c r="A97" s="327"/>
      <c r="B97" s="327"/>
      <c r="C97" s="327"/>
      <c r="D97" s="327"/>
      <c r="E97" s="327"/>
      <c r="F97" s="327"/>
      <c r="G97" s="327"/>
      <c r="H97" s="327"/>
      <c r="I97" s="327"/>
      <c r="J97" s="327"/>
      <c r="K97" s="327"/>
      <c r="V97" s="93"/>
    </row>
    <row r="98" spans="1:22" customFormat="1">
      <c r="A98" s="327"/>
      <c r="B98" s="327"/>
      <c r="C98" s="327"/>
      <c r="D98" s="327"/>
      <c r="E98" s="327"/>
      <c r="F98" s="327"/>
      <c r="G98" s="327"/>
      <c r="H98" s="327"/>
      <c r="I98" s="327"/>
      <c r="J98" s="327"/>
      <c r="K98" s="327"/>
      <c r="V98" s="521"/>
    </row>
    <row r="99" spans="1:22" customFormat="1">
      <c r="A99" s="327"/>
      <c r="B99" s="327"/>
      <c r="C99" s="327"/>
      <c r="D99" s="327"/>
      <c r="E99" s="327"/>
      <c r="F99" s="327"/>
      <c r="G99" s="327"/>
      <c r="H99" s="327"/>
      <c r="I99" s="327"/>
      <c r="J99" s="327"/>
      <c r="K99" s="327"/>
    </row>
    <row r="100" spans="1:22" customFormat="1">
      <c r="G100" s="327"/>
      <c r="H100" s="327"/>
      <c r="I100" s="327"/>
      <c r="J100" s="327"/>
    </row>
    <row r="101" spans="1:22" customFormat="1">
      <c r="G101" s="327"/>
      <c r="H101" s="327"/>
      <c r="I101" s="327"/>
      <c r="J101" s="327"/>
    </row>
    <row r="102" spans="1:22" customFormat="1">
      <c r="G102" s="327"/>
      <c r="H102" s="327"/>
      <c r="I102" s="327"/>
      <c r="J102" s="327"/>
    </row>
    <row r="103" spans="1:22" customFormat="1">
      <c r="G103" s="327"/>
      <c r="H103" s="327"/>
      <c r="I103" s="327"/>
      <c r="J103" s="327"/>
    </row>
    <row r="104" spans="1:22" customFormat="1" ht="14.4"/>
    <row r="105" spans="1:22" customFormat="1" ht="14.4"/>
    <row r="106" spans="1:22" customFormat="1" ht="14.4"/>
    <row r="107" spans="1:22" customFormat="1" ht="14.4"/>
    <row r="108" spans="1:22" customFormat="1" ht="14.4"/>
    <row r="109" spans="1:22" customFormat="1" ht="14.4"/>
    <row r="110" spans="1:22" customFormat="1" ht="14.4"/>
    <row r="111" spans="1:22" customFormat="1" ht="14.4"/>
    <row r="112" spans="1:22" customFormat="1" ht="14.4"/>
    <row r="113" customFormat="1" ht="14.4"/>
    <row r="114" customFormat="1" ht="14.4"/>
    <row r="115" customFormat="1" ht="14.4"/>
    <row r="116" customFormat="1" ht="14.4"/>
    <row r="117" customFormat="1" ht="14.4"/>
    <row r="118" customFormat="1" ht="14.4"/>
    <row r="119" customFormat="1" ht="14.4"/>
    <row r="120" customFormat="1" ht="14.4"/>
    <row r="121" customFormat="1" ht="14.4"/>
    <row r="122" customFormat="1" ht="14.4"/>
    <row r="123" customFormat="1" ht="14.4"/>
    <row r="124" customFormat="1" ht="14.4"/>
    <row r="125" customFormat="1" ht="14.4"/>
    <row r="126" customFormat="1" ht="14.4"/>
    <row r="127" customFormat="1" ht="14.4"/>
    <row r="128" customFormat="1" ht="14.4"/>
    <row r="129" customFormat="1" ht="14.4"/>
    <row r="130" customFormat="1" ht="14.4"/>
    <row r="131" customFormat="1" ht="14.4"/>
    <row r="132" customFormat="1" ht="14.4"/>
    <row r="133" customFormat="1" ht="14.4"/>
    <row r="134" customFormat="1" ht="14.4"/>
    <row r="135" customFormat="1" ht="14.4"/>
    <row r="136" customFormat="1" ht="14.4"/>
  </sheetData>
  <sheetProtection formatCells="0" formatColumns="0" formatRows="0" insertHyperlinks="0" sort="0" autoFilter="0" pivotTables="0"/>
  <mergeCells count="232">
    <mergeCell ref="K68:L68"/>
    <mergeCell ref="K57:L57"/>
    <mergeCell ref="K58:L58"/>
    <mergeCell ref="K60:M60"/>
    <mergeCell ref="K66:L66"/>
    <mergeCell ref="K67:L67"/>
    <mergeCell ref="J61:J62"/>
    <mergeCell ref="K61:M61"/>
    <mergeCell ref="K62:M62"/>
    <mergeCell ref="B61:B62"/>
    <mergeCell ref="H61:H62"/>
    <mergeCell ref="AA32:AB32"/>
    <mergeCell ref="V54:V55"/>
    <mergeCell ref="V56:V64"/>
    <mergeCell ref="T63:U63"/>
    <mergeCell ref="T64:U64"/>
    <mergeCell ref="W63:X63"/>
    <mergeCell ref="AD51:AG51"/>
    <mergeCell ref="K56:L56"/>
    <mergeCell ref="Z3:AG6"/>
    <mergeCell ref="W68:X68"/>
    <mergeCell ref="W69:X69"/>
    <mergeCell ref="W54:X54"/>
    <mergeCell ref="W55:X55"/>
    <mergeCell ref="W56:X56"/>
    <mergeCell ref="W57:X57"/>
    <mergeCell ref="W58:X58"/>
    <mergeCell ref="W59:X59"/>
    <mergeCell ref="W60:X60"/>
    <mergeCell ref="W61:X61"/>
    <mergeCell ref="W62:X62"/>
    <mergeCell ref="AA52:AA53"/>
    <mergeCell ref="AB52:AB53"/>
    <mergeCell ref="AC52:AC53"/>
    <mergeCell ref="Y56:Z56"/>
    <mergeCell ref="Y59:Z59"/>
    <mergeCell ref="Y60:Z60"/>
    <mergeCell ref="Y61:Z61"/>
    <mergeCell ref="Y62:Z62"/>
    <mergeCell ref="Y63:Z63"/>
    <mergeCell ref="Y64:Z64"/>
    <mergeCell ref="X3:X4"/>
    <mergeCell ref="Y54:Z54"/>
    <mergeCell ref="R94:U94"/>
    <mergeCell ref="Q52:U52"/>
    <mergeCell ref="U53:U54"/>
    <mergeCell ref="T53:T54"/>
    <mergeCell ref="S53:S54"/>
    <mergeCell ref="R53:R54"/>
    <mergeCell ref="Q53:Q54"/>
    <mergeCell ref="P60:S60"/>
    <mergeCell ref="P61:S61"/>
    <mergeCell ref="P62:S62"/>
    <mergeCell ref="P63:S63"/>
    <mergeCell ref="P64:S64"/>
    <mergeCell ref="K65:U65"/>
    <mergeCell ref="N66:P66"/>
    <mergeCell ref="N67:P67"/>
    <mergeCell ref="N68:P68"/>
    <mergeCell ref="N69:P69"/>
    <mergeCell ref="K69:L69"/>
    <mergeCell ref="K70:L70"/>
    <mergeCell ref="K71:L71"/>
    <mergeCell ref="K72:L72"/>
    <mergeCell ref="T60:U60"/>
    <mergeCell ref="T61:U61"/>
    <mergeCell ref="T62:U62"/>
    <mergeCell ref="R93:U93"/>
    <mergeCell ref="Y52:Z53"/>
    <mergeCell ref="Y55:Z55"/>
    <mergeCell ref="Y57:Z57"/>
    <mergeCell ref="Y58:Z58"/>
    <mergeCell ref="R91:U91"/>
    <mergeCell ref="W64:X64"/>
    <mergeCell ref="A61:A62"/>
    <mergeCell ref="N63:O63"/>
    <mergeCell ref="N64:O64"/>
    <mergeCell ref="K63:M63"/>
    <mergeCell ref="K64:M64"/>
    <mergeCell ref="A80:D80"/>
    <mergeCell ref="E80:J80"/>
    <mergeCell ref="I82:J82"/>
    <mergeCell ref="R77:U77"/>
    <mergeCell ref="H77:J77"/>
    <mergeCell ref="H70:J71"/>
    <mergeCell ref="H72:J72"/>
    <mergeCell ref="H73:J73"/>
    <mergeCell ref="N60:O60"/>
    <mergeCell ref="N61:O61"/>
    <mergeCell ref="I61:I62"/>
    <mergeCell ref="N62:O62"/>
    <mergeCell ref="R4:S4"/>
    <mergeCell ref="R5:S5"/>
    <mergeCell ref="P6:Q6"/>
    <mergeCell ref="L3:M3"/>
    <mergeCell ref="L4:M4"/>
    <mergeCell ref="R3:S3"/>
    <mergeCell ref="A4:B4"/>
    <mergeCell ref="A10:A11"/>
    <mergeCell ref="D5:E5"/>
    <mergeCell ref="D6:E6"/>
    <mergeCell ref="A6:B6"/>
    <mergeCell ref="A5:B5"/>
    <mergeCell ref="L5:M5"/>
    <mergeCell ref="L6:M6"/>
    <mergeCell ref="N3:O3"/>
    <mergeCell ref="N4:O4"/>
    <mergeCell ref="N5:O5"/>
    <mergeCell ref="N6:O6"/>
    <mergeCell ref="P3:Q3"/>
    <mergeCell ref="P4:Q4"/>
    <mergeCell ref="P5:Q5"/>
    <mergeCell ref="A1:H1"/>
    <mergeCell ref="K51:U51"/>
    <mergeCell ref="W52:X53"/>
    <mergeCell ref="V52:V53"/>
    <mergeCell ref="A52:A53"/>
    <mergeCell ref="N9:Y9"/>
    <mergeCell ref="D10:E10"/>
    <mergeCell ref="F10:M10"/>
    <mergeCell ref="J52:J53"/>
    <mergeCell ref="I52:I53"/>
    <mergeCell ref="M52:M54"/>
    <mergeCell ref="K52:L54"/>
    <mergeCell ref="P52:P54"/>
    <mergeCell ref="O52:O54"/>
    <mergeCell ref="N52:N54"/>
    <mergeCell ref="H52:H53"/>
    <mergeCell ref="X5:X6"/>
    <mergeCell ref="C10:C11"/>
    <mergeCell ref="B52:B53"/>
    <mergeCell ref="D4:E4"/>
    <mergeCell ref="O10:O11"/>
    <mergeCell ref="P10:S10"/>
    <mergeCell ref="B10:B11"/>
    <mergeCell ref="R6:S6"/>
    <mergeCell ref="N71:P71"/>
    <mergeCell ref="N72:P72"/>
    <mergeCell ref="K73:U73"/>
    <mergeCell ref="AG72:AG73"/>
    <mergeCell ref="X74:AB75"/>
    <mergeCell ref="X76:AB77"/>
    <mergeCell ref="X78:AB79"/>
    <mergeCell ref="AC78:AC79"/>
    <mergeCell ref="AD78:AD79"/>
    <mergeCell ref="AD74:AD75"/>
    <mergeCell ref="AE74:AE75"/>
    <mergeCell ref="AF74:AF75"/>
    <mergeCell ref="AG74:AG75"/>
    <mergeCell ref="AC76:AC77"/>
    <mergeCell ref="AE76:AE77"/>
    <mergeCell ref="AF76:AF77"/>
    <mergeCell ref="AG76:AG77"/>
    <mergeCell ref="AF78:AF79"/>
    <mergeCell ref="AE78:AE79"/>
    <mergeCell ref="AD76:AD77"/>
    <mergeCell ref="V76:V77"/>
    <mergeCell ref="V70:AG71"/>
    <mergeCell ref="V72:V73"/>
    <mergeCell ref="V74:V75"/>
    <mergeCell ref="AG78:AG79"/>
    <mergeCell ref="W72:W73"/>
    <mergeCell ref="AC72:AC73"/>
    <mergeCell ref="AD72:AD73"/>
    <mergeCell ref="AE72:AE73"/>
    <mergeCell ref="AF72:AF73"/>
    <mergeCell ref="K88:O88"/>
    <mergeCell ref="AC74:AC75"/>
    <mergeCell ref="I86:J86"/>
    <mergeCell ref="Z89:AD89"/>
    <mergeCell ref="C83:F83"/>
    <mergeCell ref="C84:D84"/>
    <mergeCell ref="W92:AD92"/>
    <mergeCell ref="V78:V79"/>
    <mergeCell ref="W78:W79"/>
    <mergeCell ref="W89:Y89"/>
    <mergeCell ref="R92:U92"/>
    <mergeCell ref="R89:U89"/>
    <mergeCell ref="E84:F84"/>
    <mergeCell ref="A78:J78"/>
    <mergeCell ref="A79:J79"/>
    <mergeCell ref="A88:D88"/>
    <mergeCell ref="A83:B84"/>
    <mergeCell ref="E88:J88"/>
    <mergeCell ref="F70:F71"/>
    <mergeCell ref="K55:L55"/>
    <mergeCell ref="H76:J76"/>
    <mergeCell ref="B70:B71"/>
    <mergeCell ref="C70:C71"/>
    <mergeCell ref="D70:D71"/>
    <mergeCell ref="A70:A71"/>
    <mergeCell ref="W93:AD93"/>
    <mergeCell ref="Y67:Z67"/>
    <mergeCell ref="Y69:Z69"/>
    <mergeCell ref="Y68:Z68"/>
    <mergeCell ref="W67:X67"/>
    <mergeCell ref="W65:X65"/>
    <mergeCell ref="W66:X66"/>
    <mergeCell ref="W74:W75"/>
    <mergeCell ref="H74:J74"/>
    <mergeCell ref="H75:J75"/>
    <mergeCell ref="V65:V69"/>
    <mergeCell ref="N70:P70"/>
    <mergeCell ref="G70:G71"/>
    <mergeCell ref="S74:U74"/>
    <mergeCell ref="E70:E71"/>
    <mergeCell ref="G83:J84"/>
    <mergeCell ref="R90:U90"/>
    <mergeCell ref="W94:AD94"/>
    <mergeCell ref="AA23:AB23"/>
    <mergeCell ref="AA24:AB24"/>
    <mergeCell ref="AA25:AB25"/>
    <mergeCell ref="AA26:AB26"/>
    <mergeCell ref="AA27:AB27"/>
    <mergeCell ref="AA28:AB28"/>
    <mergeCell ref="AA29:AB29"/>
    <mergeCell ref="AA30:AB30"/>
    <mergeCell ref="W81:AA81"/>
    <mergeCell ref="W82:AA82"/>
    <mergeCell ref="W83:AA83"/>
    <mergeCell ref="W84:AA84"/>
    <mergeCell ref="W85:AA85"/>
    <mergeCell ref="W86:AA86"/>
    <mergeCell ref="X72:AB73"/>
    <mergeCell ref="W76:W77"/>
    <mergeCell ref="W90:AD90"/>
    <mergeCell ref="W91:AD91"/>
    <mergeCell ref="AA31:AB31"/>
    <mergeCell ref="AA33:AB33"/>
    <mergeCell ref="Y65:Z65"/>
    <mergeCell ref="Y66:Z66"/>
    <mergeCell ref="AD60:AG61"/>
  </mergeCells>
  <phoneticPr fontId="98" type="noConversion"/>
  <conditionalFormatting sqref="C12:C21">
    <cfRule type="dataBar" priority="792">
      <dataBar>
        <cfvo type="min"/>
        <cfvo type="max"/>
        <color rgb="FF53B3DD"/>
      </dataBar>
      <extLst>
        <ext xmlns:x14="http://schemas.microsoft.com/office/spreadsheetml/2009/9/main" uri="{B025F937-C7B1-47D3-B67F-A62EFF666E3E}">
          <x14:id>{5EFE79B3-7D09-46AE-A9ED-438EF809731E}</x14:id>
        </ext>
      </extLst>
    </cfRule>
  </conditionalFormatting>
  <conditionalFormatting sqref="H82">
    <cfRule type="cellIs" dxfId="78" priority="23" operator="lessThan">
      <formula>0</formula>
    </cfRule>
  </conditionalFormatting>
  <conditionalFormatting sqref="I12:I20">
    <cfRule type="colorScale" priority="794">
      <colorScale>
        <cfvo type="min"/>
        <cfvo type="percentile" val="50"/>
        <cfvo type="max"/>
        <color theme="5" tint="0.59999389629810485"/>
        <color theme="7" tint="0.79998168889431442"/>
        <color theme="4" tint="0.59999389629810485"/>
      </colorScale>
    </cfRule>
  </conditionalFormatting>
  <conditionalFormatting sqref="I21">
    <cfRule type="colorScale" priority="8">
      <colorScale>
        <cfvo type="min"/>
        <cfvo type="percentile" val="50"/>
        <cfvo type="max"/>
        <color theme="5" tint="0.59999389629810485"/>
        <color theme="7" tint="0.79998168889431442"/>
        <color theme="4" tint="0.59999389629810485"/>
      </colorScale>
    </cfRule>
  </conditionalFormatting>
  <conditionalFormatting sqref="I82:J82">
    <cfRule type="dataBar" priority="4">
      <dataBar>
        <cfvo type="min"/>
        <cfvo type="max"/>
        <color rgb="FF63C384"/>
      </dataBar>
      <extLst>
        <ext xmlns:x14="http://schemas.microsoft.com/office/spreadsheetml/2009/9/main" uri="{B025F937-C7B1-47D3-B67F-A62EFF666E3E}">
          <x14:id>{5E7874F4-D20B-4448-83C9-45D9CFFB4375}</x14:id>
        </ext>
      </extLst>
    </cfRule>
  </conditionalFormatting>
  <conditionalFormatting sqref="I86:J86">
    <cfRule type="dataBar" priority="17">
      <dataBar>
        <cfvo type="min"/>
        <cfvo type="max"/>
        <color rgb="FF63C384"/>
      </dataBar>
      <extLst>
        <ext xmlns:x14="http://schemas.microsoft.com/office/spreadsheetml/2009/9/main" uri="{B025F937-C7B1-47D3-B67F-A62EFF666E3E}">
          <x14:id>{DCBF714E-FE88-4F01-8D2A-8BFC31196A35}</x14:id>
        </ext>
      </extLst>
    </cfRule>
  </conditionalFormatting>
  <conditionalFormatting sqref="K12:K21">
    <cfRule type="colorScale" priority="796">
      <colorScale>
        <cfvo type="min"/>
        <cfvo type="percentile" val="50"/>
        <cfvo type="max"/>
        <color theme="5" tint="0.59999389629810485"/>
        <color theme="7" tint="0.79998168889431442"/>
        <color theme="4" tint="0.59999389629810485"/>
      </colorScale>
    </cfRule>
  </conditionalFormatting>
  <conditionalFormatting sqref="L12:L20">
    <cfRule type="dataBar" priority="799">
      <dataBar>
        <cfvo type="min"/>
        <cfvo type="max"/>
        <color theme="0" tint="-0.249977111117893"/>
      </dataBar>
      <extLst>
        <ext xmlns:x14="http://schemas.microsoft.com/office/spreadsheetml/2009/9/main" uri="{B025F937-C7B1-47D3-B67F-A62EFF666E3E}">
          <x14:id>{9DE887E0-D252-4EC6-8D45-08DA8F54C581}</x14:id>
        </ext>
      </extLst>
    </cfRule>
    <cfRule type="cellIs" dxfId="77" priority="798" operator="lessThan">
      <formula>0</formula>
    </cfRule>
  </conditionalFormatting>
  <conditionalFormatting sqref="M12:M20 Y12:Y20">
    <cfRule type="expression" dxfId="76" priority="223">
      <formula>M12&gt;1</formula>
    </cfRule>
    <cfRule type="expression" dxfId="75" priority="222">
      <formula>M12=1</formula>
    </cfRule>
    <cfRule type="expression" dxfId="74" priority="221">
      <formula>M12&lt;1</formula>
    </cfRule>
  </conditionalFormatting>
  <conditionalFormatting sqref="M21">
    <cfRule type="expression" dxfId="73" priority="219">
      <formula>M21=1</formula>
    </cfRule>
    <cfRule type="expression" dxfId="72" priority="218">
      <formula>M21&lt;1</formula>
    </cfRule>
    <cfRule type="expression" dxfId="71" priority="220">
      <formula>M21&gt;1</formula>
    </cfRule>
  </conditionalFormatting>
  <conditionalFormatting sqref="N6:O6">
    <cfRule type="cellIs" dxfId="70" priority="165" operator="greaterThan">
      <formula>0</formula>
    </cfRule>
  </conditionalFormatting>
  <conditionalFormatting sqref="O12:O21">
    <cfRule type="dataBar" priority="802">
      <dataBar>
        <cfvo type="min"/>
        <cfvo type="max"/>
        <color rgb="FF53B3DD"/>
      </dataBar>
      <extLst>
        <ext xmlns:x14="http://schemas.microsoft.com/office/spreadsheetml/2009/9/main" uri="{B025F937-C7B1-47D3-B67F-A62EFF666E3E}">
          <x14:id>{BE7EBD0A-6FB7-4A23-A747-D47CE770E088}</x14:id>
        </ext>
      </extLst>
    </cfRule>
  </conditionalFormatting>
  <conditionalFormatting sqref="R12:R21">
    <cfRule type="colorScale" priority="804">
      <colorScale>
        <cfvo type="min"/>
        <cfvo type="percentile" val="50"/>
        <cfvo type="max"/>
        <color theme="5" tint="0.59999389629810485"/>
        <color theme="7" tint="0.79998168889431442"/>
        <color theme="4" tint="0.59999389629810485"/>
      </colorScale>
    </cfRule>
  </conditionalFormatting>
  <conditionalFormatting sqref="R90:R94 AF90:AF94">
    <cfRule type="cellIs" dxfId="69" priority="66" stopIfTrue="1" operator="equal">
      <formula>"Threat"</formula>
    </cfRule>
    <cfRule type="cellIs" dxfId="68" priority="67" stopIfTrue="1" operator="equal">
      <formula>"Opportunity"</formula>
    </cfRule>
    <cfRule type="cellIs" dxfId="67" priority="68" stopIfTrue="1" operator="equal">
      <formula>"Issue"</formula>
    </cfRule>
  </conditionalFormatting>
  <conditionalFormatting sqref="S12:S21">
    <cfRule type="colorScale" priority="806">
      <colorScale>
        <cfvo type="min"/>
        <cfvo type="percentile" val="50"/>
        <cfvo type="max"/>
        <color theme="5" tint="0.59999389629810485"/>
        <color theme="7" tint="0.79998168889431442"/>
        <color theme="4" tint="0.59999389629810485"/>
      </colorScale>
    </cfRule>
  </conditionalFormatting>
  <conditionalFormatting sqref="U5">
    <cfRule type="cellIs" dxfId="66" priority="160" stopIfTrue="1" operator="greaterThanOrEqual">
      <formula>0</formula>
    </cfRule>
    <cfRule type="cellIs" dxfId="65" priority="161" stopIfTrue="1" operator="between">
      <formula>-0.1</formula>
      <formula>0</formula>
    </cfRule>
    <cfRule type="cellIs" dxfId="64" priority="162" stopIfTrue="1" operator="lessThan">
      <formula>-0.1</formula>
    </cfRule>
  </conditionalFormatting>
  <conditionalFormatting sqref="U6">
    <cfRule type="cellIs" dxfId="63" priority="159" operator="greaterThanOrEqual">
      <formula>0.9</formula>
    </cfRule>
    <cfRule type="cellIs" dxfId="62" priority="158" operator="lessThan">
      <formula>0.9</formula>
    </cfRule>
  </conditionalFormatting>
  <conditionalFormatting sqref="U76">
    <cfRule type="dataBar" priority="21">
      <dataBar>
        <cfvo type="min"/>
        <cfvo type="max"/>
        <color rgb="FF63C384"/>
      </dataBar>
      <extLst>
        <ext xmlns:x14="http://schemas.microsoft.com/office/spreadsheetml/2009/9/main" uri="{B025F937-C7B1-47D3-B67F-A62EFF666E3E}">
          <x14:id>{FC1B0ABE-DEBA-4CF7-A064-CA1D1CFF002C}</x14:id>
        </ext>
      </extLst>
    </cfRule>
  </conditionalFormatting>
  <conditionalFormatting sqref="V12:V21">
    <cfRule type="colorScale" priority="808">
      <colorScale>
        <cfvo type="min"/>
        <cfvo type="percentile" val="50"/>
        <cfvo type="max"/>
        <color theme="5" tint="0.59999389629810485"/>
        <color theme="7" tint="0.79998168889431442"/>
        <color theme="4" tint="0.59999389629810485"/>
      </colorScale>
    </cfRule>
  </conditionalFormatting>
  <conditionalFormatting sqref="V22:V23 F22 J12:J21">
    <cfRule type="colorScale" priority="41">
      <colorScale>
        <cfvo type="min"/>
        <cfvo type="percentile" val="50"/>
        <cfvo type="max"/>
        <color theme="5" tint="0.59999389629810485"/>
        <color theme="7" tint="0.79998168889431442"/>
        <color theme="4" tint="0.59999389629810485"/>
      </colorScale>
    </cfRule>
  </conditionalFormatting>
  <conditionalFormatting sqref="W5">
    <cfRule type="cellIs" dxfId="61" priority="2" stopIfTrue="1" operator="between">
      <formula>-0.1</formula>
      <formula>0</formula>
    </cfRule>
    <cfRule type="cellIs" dxfId="60" priority="3" stopIfTrue="1" operator="lessThan">
      <formula>-0.1</formula>
    </cfRule>
    <cfRule type="cellIs" dxfId="59" priority="1" stopIfTrue="1" operator="greaterThanOrEqual">
      <formula>0</formula>
    </cfRule>
  </conditionalFormatting>
  <conditionalFormatting sqref="W6">
    <cfRule type="cellIs" dxfId="58" priority="6" operator="lessThan">
      <formula>0.9</formula>
    </cfRule>
    <cfRule type="cellIs" dxfId="57" priority="7" operator="greaterThanOrEqual">
      <formula>0.9</formula>
    </cfRule>
  </conditionalFormatting>
  <conditionalFormatting sqref="W12:W21">
    <cfRule type="colorScale" priority="810">
      <colorScale>
        <cfvo type="min"/>
        <cfvo type="percentile" val="50"/>
        <cfvo type="max"/>
        <color theme="5" tint="0.59999389629810485"/>
        <color theme="7" tint="0.79998168889431442"/>
        <color theme="4" tint="0.59999389629810485"/>
      </colorScale>
    </cfRule>
  </conditionalFormatting>
  <conditionalFormatting sqref="X12:X20">
    <cfRule type="cellIs" dxfId="56" priority="812" operator="lessThan">
      <formula>0</formula>
    </cfRule>
    <cfRule type="dataBar" priority="813">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Y3:Y4">
    <cfRule type="expression" dxfId="55" priority="141" stopIfTrue="1">
      <formula>IF(AND(Y$3&lt;0.8),TRUE,FALSE)</formula>
    </cfRule>
    <cfRule type="expression" dxfId="54" priority="140" stopIfTrue="1">
      <formula>IF(AND(Y$3&gt;0.8,Y$3&lt;0.9),TRUE,FALSE)</formula>
    </cfRule>
    <cfRule type="expression" dxfId="53" priority="139" stopIfTrue="1">
      <formula>IF(AND(Y$3&gt;=0.9),TRUE,FALSE)</formula>
    </cfRule>
  </conditionalFormatting>
  <conditionalFormatting sqref="Y5:Y6">
    <cfRule type="expression" dxfId="52" priority="33" stopIfTrue="1">
      <formula>IF(AND(Y$5&lt;0.8),TRUE,FALSE)</formula>
    </cfRule>
    <cfRule type="expression" dxfId="51" priority="32" stopIfTrue="1">
      <formula>IF(AND(Y$5&gt;0.8,Y$5&lt;0.9),TRUE,FALSE)</formula>
    </cfRule>
    <cfRule type="expression" dxfId="50" priority="31" stopIfTrue="1">
      <formula>IF(AND(Y$5&gt;=0.9),TRUE,FALSE)</formula>
    </cfRule>
  </conditionalFormatting>
  <conditionalFormatting sqref="Y21">
    <cfRule type="expression" dxfId="49" priority="202">
      <formula>Y21&lt;1</formula>
    </cfRule>
    <cfRule type="expression" dxfId="48" priority="203">
      <formula>Y21=1</formula>
    </cfRule>
    <cfRule type="expression" dxfId="47" priority="204">
      <formula>Y21&gt;1</formula>
    </cfRule>
  </conditionalFormatting>
  <conditionalFormatting sqref="AF24:AF33">
    <cfRule type="cellIs" dxfId="46" priority="28" stopIfTrue="1" operator="equal">
      <formula>$X4</formula>
    </cfRule>
    <cfRule type="cellIs" dxfId="45" priority="27" stopIfTrue="1" operator="equal">
      <formula>"F"</formula>
    </cfRule>
    <cfRule type="cellIs" dxfId="44" priority="26" stopIfTrue="1" operator="equal">
      <formula>"A"</formula>
    </cfRule>
  </conditionalFormatting>
  <dataValidations count="6">
    <dataValidation type="date" allowBlank="1" showInputMessage="1" showErrorMessage="1" errorTitle="Date only" error="Please enter only Date" sqref="I3:I6" xr:uid="{00000000-0002-0000-0000-000000000000}">
      <formula1>32874</formula1>
      <formula2>72686</formula2>
    </dataValidation>
    <dataValidation allowBlank="1" showInputMessage="1" showErrorMessage="1" prompt="Non-Conformance Report" sqref="K55" xr:uid="{00000000-0002-0000-0000-000010000000}"/>
    <dataValidation allowBlank="1" showInputMessage="1" showErrorMessage="1" prompt="Material Inspection Report" sqref="K57" xr:uid="{00000000-0002-0000-0000-000012000000}"/>
    <dataValidation allowBlank="1" showInputMessage="1" showErrorMessage="1" prompt="Field Inspection Report" sqref="K58" xr:uid="{00000000-0002-0000-0000-000013000000}"/>
    <dataValidation type="list" allowBlank="1" showInputMessage="1" showErrorMessage="1" prompt="Select as loaded in P6 Schedule" sqref="N11" xr:uid="{00000000-0002-0000-0000-000020000000}">
      <formula1>"(Manhours),(Mandays)"</formula1>
    </dataValidation>
    <dataValidation allowBlank="1" sqref="K56:L56" xr:uid="{FEC5B7C1-E5CF-420F-B3CD-54AB34A74F74}"/>
  </dataValidations>
  <printOptions horizontalCentered="1" verticalCentered="1"/>
  <pageMargins left="0.15" right="0.15" top="0.15" bottom="0.15" header="0" footer="0"/>
  <pageSetup paperSize="8" scale="37" orientation="landscape" r:id="rId1"/>
  <headerFooter alignWithMargins="0">
    <oddFooter>&amp;L_x000D_&amp;1#&amp;"Calibri"&amp;10&amp;K000000 Data sensitivity - Public</oddFooter>
  </headerFooter>
  <ignoredErrors>
    <ignoredError sqref="Y5"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C12:C21</xm:sqref>
        </x14:conditionalFormatting>
        <x14:conditionalFormatting xmlns:xm="http://schemas.microsoft.com/office/excel/2006/main">
          <x14:cfRule type="dataBar" id="{5E7874F4-D20B-4448-83C9-45D9CFFB4375}">
            <x14:dataBar minLength="0" maxLength="100" border="1" negativeBarBorderColorSameAsPositive="0">
              <x14:cfvo type="autoMin"/>
              <x14:cfvo type="autoMax"/>
              <x14:borderColor rgb="FF63C384"/>
              <x14:negativeFillColor rgb="FFFF0000"/>
              <x14:negativeBorderColor rgb="FFFF0000"/>
              <x14:axisColor rgb="FF000000"/>
            </x14:dataBar>
          </x14:cfRule>
          <xm:sqref>I82:J82</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I86:J86</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L12:L20</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O12:O21</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U76</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X12:X20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0E08A-E5C0-4052-9FC9-DEC03F76B00E}">
  <sheetPr>
    <tabColor rgb="FFFFFF00"/>
    <pageSetUpPr fitToPage="1"/>
  </sheetPr>
  <dimension ref="A1:XFD79"/>
  <sheetViews>
    <sheetView showGridLines="0" tabSelected="1" zoomScale="74" zoomScaleNormal="80" workbookViewId="0">
      <pane xSplit="9" ySplit="5" topLeftCell="J6" activePane="bottomRight" state="frozen"/>
      <selection pane="topRight" activeCell="J1" sqref="J1"/>
      <selection pane="bottomLeft" activeCell="A6" sqref="A6"/>
      <selection pane="bottomRight" activeCell="J13" sqref="J13"/>
    </sheetView>
  </sheetViews>
  <sheetFormatPr defaultColWidth="9.33203125" defaultRowHeight="12"/>
  <cols>
    <col min="1" max="1" width="16.21875" style="756" customWidth="1"/>
    <col min="2" max="2" width="40" style="756" customWidth="1"/>
    <col min="3" max="3" width="38.88671875" style="757" bestFit="1" customWidth="1"/>
    <col min="4" max="4" width="10.33203125" style="1105" customWidth="1"/>
    <col min="5" max="5" width="75.109375" style="756" customWidth="1"/>
    <col min="6" max="6" width="10.6640625" style="746" customWidth="1"/>
    <col min="7" max="7" width="13.109375" style="758" bestFit="1" customWidth="1"/>
    <col min="8" max="8" width="14.6640625" style="758" customWidth="1"/>
    <col min="9" max="9" width="21.44140625" style="758" customWidth="1"/>
    <col min="10" max="10" width="24.109375" style="746" customWidth="1"/>
    <col min="11" max="11" width="19.109375" style="746" customWidth="1"/>
    <col min="12" max="12" width="13.88671875" style="746" bestFit="1" customWidth="1"/>
    <col min="13" max="15" width="9.33203125" style="746"/>
    <col min="16" max="16" width="12.33203125" style="746" bestFit="1" customWidth="1"/>
    <col min="17" max="16384" width="9.33203125" style="746"/>
  </cols>
  <sheetData>
    <row r="1" spans="1:12" s="734" customFormat="1" ht="40.5" customHeight="1">
      <c r="A1" s="1510" t="s">
        <v>29</v>
      </c>
      <c r="B1" s="1511"/>
      <c r="C1" s="1515" t="str">
        <f>+'General Information'!C3:I3</f>
        <v>Road Development for the Support Services Area at the Second Industrial City in Makkah (Al-Akayshiyah)</v>
      </c>
      <c r="D1" s="1516"/>
      <c r="E1" s="1516"/>
      <c r="F1" s="1517" t="s">
        <v>216</v>
      </c>
      <c r="G1" s="1518"/>
      <c r="H1" s="1519"/>
      <c r="I1" s="916">
        <f>+Total</f>
        <v>178710</v>
      </c>
      <c r="J1" s="830" t="s">
        <v>1214</v>
      </c>
      <c r="K1" s="830" t="s">
        <v>217</v>
      </c>
    </row>
    <row r="2" spans="1:12" s="734" customFormat="1" ht="20.100000000000001" customHeight="1">
      <c r="A2" s="1510" t="s">
        <v>39</v>
      </c>
      <c r="B2" s="1511"/>
      <c r="C2" s="1520" t="str">
        <f>+'General Information'!C4:I4</f>
        <v>MKH2-02-004</v>
      </c>
      <c r="D2" s="1521"/>
      <c r="E2" s="889" t="s">
        <v>218</v>
      </c>
      <c r="F2" s="1508">
        <v>33040004</v>
      </c>
      <c r="G2" s="1508"/>
      <c r="H2" s="1508"/>
      <c r="I2" s="1509"/>
      <c r="J2" s="831">
        <v>7582918.2800000003</v>
      </c>
      <c r="K2" s="831">
        <f>J2+778382.62+971203.72+178710</f>
        <v>9511214.620000001</v>
      </c>
    </row>
    <row r="3" spans="1:12" s="734" customFormat="1" ht="20.100000000000001" customHeight="1">
      <c r="A3" s="1510" t="s">
        <v>219</v>
      </c>
      <c r="B3" s="1511"/>
      <c r="C3" s="1512">
        <f>+F3-6</f>
        <v>46309</v>
      </c>
      <c r="D3" s="1513"/>
      <c r="E3" s="889" t="s">
        <v>220</v>
      </c>
      <c r="F3" s="1512">
        <f>+'General Information'!L1</f>
        <v>46315</v>
      </c>
      <c r="G3" s="1514"/>
      <c r="H3" s="1514"/>
      <c r="I3" s="1513"/>
      <c r="J3" s="2123"/>
      <c r="K3" s="2124"/>
      <c r="L3" s="2123"/>
    </row>
    <row r="4" spans="1:12" s="734" customFormat="1">
      <c r="A4" s="735"/>
      <c r="B4" s="736"/>
      <c r="C4" s="737"/>
      <c r="D4" s="1101"/>
      <c r="E4" s="736"/>
      <c r="F4" s="738"/>
      <c r="G4" s="739"/>
      <c r="H4" s="739"/>
      <c r="I4" s="740"/>
      <c r="J4" s="2123"/>
      <c r="K4" s="2125"/>
      <c r="L4" s="2123"/>
    </row>
    <row r="5" spans="1:12" s="734" customFormat="1" ht="24">
      <c r="A5" s="826" t="s">
        <v>221</v>
      </c>
      <c r="B5" s="741" t="s">
        <v>222</v>
      </c>
      <c r="C5" s="742" t="s">
        <v>223</v>
      </c>
      <c r="D5" s="1102" t="s">
        <v>224</v>
      </c>
      <c r="E5" s="826" t="s">
        <v>225</v>
      </c>
      <c r="F5" s="741" t="s">
        <v>226</v>
      </c>
      <c r="G5" s="741" t="s">
        <v>227</v>
      </c>
      <c r="H5" s="741" t="s">
        <v>228</v>
      </c>
      <c r="I5" s="741" t="s">
        <v>229</v>
      </c>
      <c r="J5" s="2123"/>
      <c r="K5" s="2125"/>
      <c r="L5" s="2123"/>
    </row>
    <row r="6" spans="1:12" ht="15" customHeight="1">
      <c r="A6" s="1506" t="s">
        <v>879</v>
      </c>
      <c r="B6" s="1507"/>
      <c r="C6" s="743"/>
      <c r="D6" s="1103"/>
      <c r="E6" s="890"/>
      <c r="F6" s="744"/>
      <c r="G6" s="744"/>
      <c r="H6" s="970"/>
      <c r="I6" s="745"/>
      <c r="J6" s="2126"/>
      <c r="K6" s="2127">
        <f>+K2/33040004</f>
        <v>0.28786965703757184</v>
      </c>
      <c r="L6" s="2126"/>
    </row>
    <row r="7" spans="1:12" ht="13.8">
      <c r="A7" s="1115" t="s">
        <v>881</v>
      </c>
      <c r="B7" s="1116" t="s">
        <v>1010</v>
      </c>
      <c r="C7" s="748"/>
      <c r="D7" s="1070"/>
      <c r="E7" s="749"/>
      <c r="F7" s="750" t="s">
        <v>234</v>
      </c>
      <c r="G7" s="751">
        <v>22</v>
      </c>
      <c r="H7" s="973"/>
      <c r="I7" s="752">
        <f t="shared" ref="I7:I24" si="0">+H7*G7</f>
        <v>0</v>
      </c>
      <c r="J7" s="2126"/>
      <c r="K7" s="2126"/>
      <c r="L7" s="2126"/>
    </row>
    <row r="8" spans="1:12" ht="13.8">
      <c r="A8" s="1256"/>
      <c r="B8" s="1116"/>
      <c r="C8" s="748"/>
      <c r="D8" s="1070"/>
      <c r="E8" s="749"/>
      <c r="F8" s="750" t="s">
        <v>234</v>
      </c>
      <c r="G8" s="751">
        <v>22</v>
      </c>
      <c r="H8" s="973"/>
      <c r="I8" s="752">
        <f t="shared" si="0"/>
        <v>0</v>
      </c>
      <c r="J8" s="2126"/>
      <c r="K8" s="2126"/>
      <c r="L8" s="2126"/>
    </row>
    <row r="9" spans="1:12" ht="27.6">
      <c r="A9" s="971" t="s">
        <v>882</v>
      </c>
      <c r="B9" s="972" t="s">
        <v>1011</v>
      </c>
      <c r="C9" s="748"/>
      <c r="D9" s="1070"/>
      <c r="E9" s="749"/>
      <c r="F9" s="750" t="s">
        <v>234</v>
      </c>
      <c r="G9" s="751">
        <v>16</v>
      </c>
      <c r="H9" s="1194"/>
      <c r="I9" s="752">
        <f t="shared" si="0"/>
        <v>0</v>
      </c>
      <c r="J9" s="2126"/>
      <c r="K9" s="2128"/>
      <c r="L9" s="2129"/>
    </row>
    <row r="10" spans="1:12" ht="13.8">
      <c r="A10" s="971"/>
      <c r="B10" s="972"/>
      <c r="C10" s="748"/>
      <c r="D10" s="1070"/>
      <c r="E10" s="749"/>
      <c r="F10" s="750" t="s">
        <v>234</v>
      </c>
      <c r="G10" s="751">
        <v>16</v>
      </c>
      <c r="H10" s="1194"/>
      <c r="I10" s="752">
        <f t="shared" si="0"/>
        <v>0</v>
      </c>
      <c r="J10" s="2126"/>
      <c r="K10" s="2128"/>
      <c r="L10" s="2129"/>
    </row>
    <row r="11" spans="1:12" ht="13.8">
      <c r="A11" s="971"/>
      <c r="B11" s="972"/>
      <c r="C11" s="748"/>
      <c r="D11" s="1070"/>
      <c r="E11" s="749"/>
      <c r="F11" s="750" t="s">
        <v>234</v>
      </c>
      <c r="G11" s="751">
        <v>16</v>
      </c>
      <c r="H11" s="1194"/>
      <c r="I11" s="752">
        <f t="shared" si="0"/>
        <v>0</v>
      </c>
      <c r="J11" s="2126"/>
      <c r="K11" s="2128"/>
      <c r="L11" s="2129"/>
    </row>
    <row r="12" spans="1:12" ht="13.8">
      <c r="A12" s="971"/>
      <c r="B12" s="972"/>
      <c r="C12" s="748"/>
      <c r="D12" s="1070"/>
      <c r="E12" s="749"/>
      <c r="F12" s="750" t="s">
        <v>234</v>
      </c>
      <c r="G12" s="751">
        <v>16</v>
      </c>
      <c r="H12" s="1194"/>
      <c r="I12" s="752">
        <f t="shared" si="0"/>
        <v>0</v>
      </c>
      <c r="K12" s="896"/>
      <c r="L12" s="1268"/>
    </row>
    <row r="13" spans="1:12" ht="13.8">
      <c r="A13" s="971" t="s">
        <v>883</v>
      </c>
      <c r="B13" s="972" t="s">
        <v>1012</v>
      </c>
      <c r="C13" s="748" t="s">
        <v>1241</v>
      </c>
      <c r="D13" s="1070" t="s">
        <v>1242</v>
      </c>
      <c r="E13" s="749" t="s">
        <v>1243</v>
      </c>
      <c r="F13" s="750" t="s">
        <v>234</v>
      </c>
      <c r="G13" s="751">
        <v>22</v>
      </c>
      <c r="H13" s="1194">
        <v>1021.75</v>
      </c>
      <c r="I13" s="752">
        <f t="shared" si="0"/>
        <v>22478.5</v>
      </c>
    </row>
    <row r="14" spans="1:12" ht="13.8">
      <c r="A14" s="971" t="s">
        <v>886</v>
      </c>
      <c r="B14" s="972" t="s">
        <v>1013</v>
      </c>
      <c r="C14" s="748"/>
      <c r="D14" s="1070"/>
      <c r="E14" s="749"/>
      <c r="F14" s="750" t="s">
        <v>234</v>
      </c>
      <c r="G14" s="751">
        <v>52</v>
      </c>
      <c r="H14" s="973"/>
      <c r="I14" s="752">
        <f t="shared" si="0"/>
        <v>0</v>
      </c>
    </row>
    <row r="15" spans="1:12" ht="41.4">
      <c r="A15" s="971" t="s">
        <v>888</v>
      </c>
      <c r="B15" s="972" t="s">
        <v>889</v>
      </c>
      <c r="C15" s="748"/>
      <c r="D15" s="1070"/>
      <c r="E15" s="749"/>
      <c r="F15" s="750" t="s">
        <v>234</v>
      </c>
      <c r="G15" s="751">
        <v>560</v>
      </c>
      <c r="H15" s="973"/>
      <c r="I15" s="752">
        <f t="shared" si="0"/>
        <v>0</v>
      </c>
    </row>
    <row r="16" spans="1:12" ht="13.8">
      <c r="A16" s="971" t="s">
        <v>892</v>
      </c>
      <c r="B16" s="972" t="s">
        <v>1014</v>
      </c>
      <c r="C16" s="748"/>
      <c r="D16" s="1070"/>
      <c r="E16" s="749"/>
      <c r="F16" s="750" t="s">
        <v>232</v>
      </c>
      <c r="G16" s="751">
        <v>65</v>
      </c>
      <c r="H16" s="973"/>
      <c r="I16" s="752">
        <f t="shared" si="0"/>
        <v>0</v>
      </c>
    </row>
    <row r="17" spans="1:11" ht="13.8">
      <c r="A17" s="971" t="s">
        <v>894</v>
      </c>
      <c r="B17" s="972" t="s">
        <v>1015</v>
      </c>
      <c r="C17" s="748"/>
      <c r="D17" s="1070"/>
      <c r="E17" s="749"/>
      <c r="F17" s="750" t="s">
        <v>232</v>
      </c>
      <c r="G17" s="751">
        <v>55</v>
      </c>
      <c r="H17" s="973"/>
      <c r="I17" s="752">
        <f t="shared" si="0"/>
        <v>0</v>
      </c>
      <c r="K17" s="896"/>
    </row>
    <row r="18" spans="1:11" ht="13.8">
      <c r="A18" s="971" t="s">
        <v>895</v>
      </c>
      <c r="B18" s="972" t="s">
        <v>1016</v>
      </c>
      <c r="C18" s="748"/>
      <c r="D18" s="1070"/>
      <c r="E18" s="749"/>
      <c r="F18" s="750" t="s">
        <v>232</v>
      </c>
      <c r="G18" s="751">
        <v>55</v>
      </c>
      <c r="H18" s="973"/>
      <c r="I18" s="752">
        <f t="shared" si="0"/>
        <v>0</v>
      </c>
      <c r="K18" s="896"/>
    </row>
    <row r="19" spans="1:11" ht="13.8">
      <c r="A19" s="971" t="s">
        <v>1157</v>
      </c>
      <c r="B19" s="972" t="s">
        <v>1158</v>
      </c>
      <c r="C19" s="748"/>
      <c r="D19" s="1070"/>
      <c r="E19" s="749"/>
      <c r="F19" s="750" t="s">
        <v>232</v>
      </c>
      <c r="G19" s="751">
        <v>55</v>
      </c>
      <c r="H19" s="973"/>
      <c r="I19" s="752">
        <f t="shared" si="0"/>
        <v>0</v>
      </c>
      <c r="K19" s="896"/>
    </row>
    <row r="20" spans="1:11" ht="23.4" customHeight="1">
      <c r="A20" s="971" t="s">
        <v>896</v>
      </c>
      <c r="B20" s="972" t="s">
        <v>1017</v>
      </c>
      <c r="C20" s="753"/>
      <c r="D20" s="1070"/>
      <c r="E20" s="754"/>
      <c r="F20" s="755" t="s">
        <v>1018</v>
      </c>
      <c r="G20" s="751">
        <v>70</v>
      </c>
      <c r="H20" s="973"/>
      <c r="I20" s="752">
        <f t="shared" si="0"/>
        <v>0</v>
      </c>
    </row>
    <row r="21" spans="1:11" ht="23.4" customHeight="1">
      <c r="A21" s="971" t="s">
        <v>898</v>
      </c>
      <c r="B21" s="972" t="s">
        <v>1019</v>
      </c>
      <c r="C21" s="753"/>
      <c r="D21" s="1070"/>
      <c r="E21" s="754"/>
      <c r="F21" s="755" t="s">
        <v>231</v>
      </c>
      <c r="G21" s="751">
        <v>45</v>
      </c>
      <c r="H21" s="973"/>
      <c r="I21" s="752">
        <f t="shared" si="0"/>
        <v>0</v>
      </c>
    </row>
    <row r="22" spans="1:11" ht="23.4" customHeight="1">
      <c r="A22" s="971" t="s">
        <v>899</v>
      </c>
      <c r="B22" s="972" t="s">
        <v>1020</v>
      </c>
      <c r="C22" s="753"/>
      <c r="D22" s="1070"/>
      <c r="E22" s="754"/>
      <c r="F22" s="755" t="s">
        <v>231</v>
      </c>
      <c r="G22" s="751">
        <v>45</v>
      </c>
      <c r="H22" s="973"/>
      <c r="I22" s="752">
        <f t="shared" si="0"/>
        <v>0</v>
      </c>
      <c r="J22" s="1240"/>
    </row>
    <row r="23" spans="1:11" ht="23.4" customHeight="1">
      <c r="A23" s="971" t="s">
        <v>1159</v>
      </c>
      <c r="B23" s="972" t="s">
        <v>1160</v>
      </c>
      <c r="C23" s="753"/>
      <c r="D23" s="1070"/>
      <c r="E23" s="754"/>
      <c r="F23" s="755" t="s">
        <v>226</v>
      </c>
      <c r="G23" s="751">
        <v>12000</v>
      </c>
      <c r="H23" s="973"/>
      <c r="I23" s="752">
        <f t="shared" si="0"/>
        <v>0</v>
      </c>
      <c r="J23" s="1240"/>
    </row>
    <row r="24" spans="1:11" ht="23.4" customHeight="1">
      <c r="A24" s="971" t="s">
        <v>900</v>
      </c>
      <c r="B24" s="972" t="s">
        <v>1021</v>
      </c>
      <c r="C24" s="753"/>
      <c r="D24" s="1070"/>
      <c r="E24" s="754"/>
      <c r="F24" s="755" t="s">
        <v>226</v>
      </c>
      <c r="G24" s="751">
        <v>1800</v>
      </c>
      <c r="H24" s="973"/>
      <c r="I24" s="752">
        <f t="shared" si="0"/>
        <v>0</v>
      </c>
      <c r="J24" s="1240"/>
    </row>
    <row r="25" spans="1:11" ht="15" customHeight="1">
      <c r="A25" s="1506" t="s">
        <v>921</v>
      </c>
      <c r="B25" s="1507"/>
      <c r="C25" s="743"/>
      <c r="D25" s="1103"/>
      <c r="E25" s="890"/>
      <c r="F25" s="744"/>
      <c r="G25" s="744"/>
      <c r="H25" s="970"/>
      <c r="I25" s="745">
        <f t="shared" ref="I25" si="1">+H25*G25</f>
        <v>0</v>
      </c>
      <c r="J25" s="1240"/>
    </row>
    <row r="26" spans="1:11" ht="13.8">
      <c r="A26" s="971" t="s">
        <v>1161</v>
      </c>
      <c r="B26" s="972" t="s">
        <v>1162</v>
      </c>
      <c r="C26" s="748"/>
      <c r="D26" s="1104"/>
      <c r="E26" s="747"/>
      <c r="F26" s="750" t="s">
        <v>232</v>
      </c>
      <c r="G26" s="751">
        <v>450</v>
      </c>
      <c r="H26" s="973"/>
      <c r="I26" s="752">
        <f>+H26*G26</f>
        <v>0</v>
      </c>
      <c r="J26" s="1240"/>
    </row>
    <row r="27" spans="1:11" ht="13.8">
      <c r="A27" s="971" t="s">
        <v>1164</v>
      </c>
      <c r="B27" s="972" t="s">
        <v>1163</v>
      </c>
      <c r="C27" s="748"/>
      <c r="D27" s="1071"/>
      <c r="E27" s="748"/>
      <c r="F27" s="750" t="s">
        <v>232</v>
      </c>
      <c r="G27" s="751">
        <v>600</v>
      </c>
      <c r="H27" s="973"/>
      <c r="I27" s="752">
        <f t="shared" ref="I27:I78" si="2">+H27*G27</f>
        <v>0</v>
      </c>
      <c r="J27" s="1240"/>
    </row>
    <row r="28" spans="1:11" ht="13.8">
      <c r="A28" s="971" t="s">
        <v>1165</v>
      </c>
      <c r="B28" s="972" t="s">
        <v>1166</v>
      </c>
      <c r="C28" s="748"/>
      <c r="D28" s="1104"/>
      <c r="E28" s="747"/>
      <c r="F28" s="750" t="s">
        <v>232</v>
      </c>
      <c r="G28" s="751">
        <v>1500</v>
      </c>
      <c r="H28" s="973"/>
      <c r="I28" s="752">
        <f t="shared" si="2"/>
        <v>0</v>
      </c>
      <c r="J28" s="1240"/>
    </row>
    <row r="29" spans="1:11" ht="24">
      <c r="A29" s="971" t="s">
        <v>1167</v>
      </c>
      <c r="B29" s="972" t="s">
        <v>1162</v>
      </c>
      <c r="C29" s="748" t="s">
        <v>1250</v>
      </c>
      <c r="D29" s="1104" t="s">
        <v>1245</v>
      </c>
      <c r="E29" s="747" t="s">
        <v>1251</v>
      </c>
      <c r="F29" s="750" t="s">
        <v>232</v>
      </c>
      <c r="G29" s="751">
        <v>550</v>
      </c>
      <c r="H29" s="973">
        <v>39.53</v>
      </c>
      <c r="I29" s="752">
        <f t="shared" si="2"/>
        <v>21741.5</v>
      </c>
      <c r="J29" s="1240"/>
    </row>
    <row r="30" spans="1:11" ht="13.8">
      <c r="A30" s="971"/>
      <c r="B30" s="972"/>
      <c r="C30" s="748"/>
      <c r="D30" s="1104"/>
      <c r="E30" s="747"/>
      <c r="F30" s="750" t="s">
        <v>232</v>
      </c>
      <c r="G30" s="751">
        <v>550</v>
      </c>
      <c r="H30" s="973"/>
      <c r="I30" s="752">
        <f t="shared" si="2"/>
        <v>0</v>
      </c>
      <c r="J30" s="1240"/>
    </row>
    <row r="31" spans="1:11" ht="13.8">
      <c r="A31" s="971"/>
      <c r="B31" s="972"/>
      <c r="C31" s="748"/>
      <c r="D31" s="1104"/>
      <c r="E31" s="747"/>
      <c r="F31" s="750" t="s">
        <v>232</v>
      </c>
      <c r="G31" s="751">
        <v>550</v>
      </c>
      <c r="H31" s="973"/>
      <c r="I31" s="752">
        <f t="shared" si="2"/>
        <v>0</v>
      </c>
      <c r="J31" s="1240"/>
    </row>
    <row r="32" spans="1:11" ht="13.8">
      <c r="A32" s="971" t="s">
        <v>1168</v>
      </c>
      <c r="B32" s="972" t="s">
        <v>1163</v>
      </c>
      <c r="C32" s="748"/>
      <c r="D32" s="1104"/>
      <c r="E32" s="747"/>
      <c r="F32" s="750" t="s">
        <v>232</v>
      </c>
      <c r="G32" s="751">
        <v>700</v>
      </c>
      <c r="H32" s="973"/>
      <c r="I32" s="752">
        <f t="shared" si="2"/>
        <v>0</v>
      </c>
      <c r="J32" s="1240"/>
    </row>
    <row r="33" spans="1:10" ht="13.8">
      <c r="A33" s="971" t="s">
        <v>1169</v>
      </c>
      <c r="B33" s="972" t="s">
        <v>1170</v>
      </c>
      <c r="C33" s="748"/>
      <c r="D33" s="1104"/>
      <c r="E33" s="747"/>
      <c r="F33" s="750" t="s">
        <v>232</v>
      </c>
      <c r="G33" s="751">
        <v>2000</v>
      </c>
      <c r="H33" s="973"/>
      <c r="I33" s="752">
        <f t="shared" si="2"/>
        <v>0</v>
      </c>
      <c r="J33" s="1240"/>
    </row>
    <row r="34" spans="1:10" ht="24">
      <c r="A34" s="971" t="s">
        <v>1203</v>
      </c>
      <c r="B34" s="972" t="s">
        <v>1162</v>
      </c>
      <c r="C34" s="748" t="s">
        <v>1252</v>
      </c>
      <c r="D34" s="1104" t="s">
        <v>1245</v>
      </c>
      <c r="E34" s="747" t="s">
        <v>1254</v>
      </c>
      <c r="F34" s="750" t="s">
        <v>232</v>
      </c>
      <c r="G34" s="751">
        <v>650</v>
      </c>
      <c r="H34" s="973">
        <v>59.26</v>
      </c>
      <c r="I34" s="752">
        <f t="shared" si="2"/>
        <v>38519</v>
      </c>
      <c r="J34" s="1240"/>
    </row>
    <row r="35" spans="1:10" ht="36">
      <c r="A35" s="971"/>
      <c r="B35" s="972"/>
      <c r="C35" s="748" t="s">
        <v>1253</v>
      </c>
      <c r="D35" s="1104" t="s">
        <v>1248</v>
      </c>
      <c r="E35" s="747" t="s">
        <v>1255</v>
      </c>
      <c r="F35" s="750" t="s">
        <v>232</v>
      </c>
      <c r="G35" s="751">
        <v>650</v>
      </c>
      <c r="H35" s="973">
        <v>59.02</v>
      </c>
      <c r="I35" s="752">
        <f t="shared" si="2"/>
        <v>38363</v>
      </c>
      <c r="J35" s="1240"/>
    </row>
    <row r="36" spans="1:10" ht="24">
      <c r="A36" s="971" t="s">
        <v>1202</v>
      </c>
      <c r="B36" s="972" t="s">
        <v>1162</v>
      </c>
      <c r="C36" s="748" t="s">
        <v>1256</v>
      </c>
      <c r="D36" s="1104" t="s">
        <v>1245</v>
      </c>
      <c r="E36" s="747" t="s">
        <v>1257</v>
      </c>
      <c r="F36" s="750" t="s">
        <v>232</v>
      </c>
      <c r="G36" s="751">
        <v>750</v>
      </c>
      <c r="H36" s="973">
        <v>8.5399999999999991</v>
      </c>
      <c r="I36" s="752">
        <f t="shared" si="2"/>
        <v>6404.9999999999991</v>
      </c>
      <c r="J36" s="1240"/>
    </row>
    <row r="37" spans="1:10" ht="13.8">
      <c r="A37" s="971"/>
      <c r="B37" s="972"/>
      <c r="C37" s="748"/>
      <c r="D37" s="1104"/>
      <c r="E37" s="747"/>
      <c r="F37" s="750" t="s">
        <v>232</v>
      </c>
      <c r="G37" s="751">
        <v>750</v>
      </c>
      <c r="H37" s="973"/>
      <c r="I37" s="752">
        <f t="shared" si="2"/>
        <v>0</v>
      </c>
      <c r="J37" s="1240"/>
    </row>
    <row r="38" spans="1:10" ht="13.8">
      <c r="A38" s="971"/>
      <c r="B38" s="972"/>
      <c r="C38" s="748"/>
      <c r="D38" s="1104"/>
      <c r="E38" s="747"/>
      <c r="F38" s="750" t="s">
        <v>232</v>
      </c>
      <c r="G38" s="751">
        <v>750</v>
      </c>
      <c r="H38" s="973"/>
      <c r="I38" s="752">
        <f t="shared" si="2"/>
        <v>0</v>
      </c>
      <c r="J38" s="1240"/>
    </row>
    <row r="39" spans="1:10" ht="13.8">
      <c r="A39" s="971"/>
      <c r="B39" s="972"/>
      <c r="C39" s="748"/>
      <c r="D39" s="1104"/>
      <c r="E39" s="747"/>
      <c r="F39" s="750" t="s">
        <v>232</v>
      </c>
      <c r="G39" s="751">
        <v>750</v>
      </c>
      <c r="H39" s="973"/>
      <c r="I39" s="752">
        <f t="shared" si="2"/>
        <v>0</v>
      </c>
      <c r="J39" s="1240"/>
    </row>
    <row r="40" spans="1:10" ht="13.8">
      <c r="A40" s="971"/>
      <c r="B40" s="972"/>
      <c r="C40" s="748"/>
      <c r="D40" s="1104"/>
      <c r="E40" s="747"/>
      <c r="F40" s="750" t="s">
        <v>232</v>
      </c>
      <c r="G40" s="751">
        <v>750</v>
      </c>
      <c r="H40" s="973"/>
      <c r="I40" s="752">
        <f t="shared" si="2"/>
        <v>0</v>
      </c>
      <c r="J40" s="1240"/>
    </row>
    <row r="41" spans="1:10" ht="13.8">
      <c r="A41" s="971"/>
      <c r="B41" s="972"/>
      <c r="C41" s="748"/>
      <c r="D41" s="1104"/>
      <c r="E41" s="747"/>
      <c r="F41" s="750" t="s">
        <v>232</v>
      </c>
      <c r="G41" s="751">
        <v>750</v>
      </c>
      <c r="H41" s="973"/>
      <c r="I41" s="752">
        <f t="shared" si="2"/>
        <v>0</v>
      </c>
      <c r="J41" s="1240"/>
    </row>
    <row r="42" spans="1:10" ht="24">
      <c r="A42" s="971" t="s">
        <v>1205</v>
      </c>
      <c r="B42" s="972" t="s">
        <v>1163</v>
      </c>
      <c r="C42" s="748" t="s">
        <v>1258</v>
      </c>
      <c r="D42" s="1104" t="s">
        <v>1245</v>
      </c>
      <c r="E42" s="747" t="s">
        <v>1259</v>
      </c>
      <c r="F42" s="750" t="s">
        <v>232</v>
      </c>
      <c r="G42" s="751">
        <v>900</v>
      </c>
      <c r="H42" s="973">
        <v>14.67</v>
      </c>
      <c r="I42" s="752">
        <f t="shared" si="2"/>
        <v>13203</v>
      </c>
      <c r="J42" s="1240"/>
    </row>
    <row r="43" spans="1:10" ht="13.8">
      <c r="A43" s="971"/>
      <c r="B43" s="972"/>
      <c r="C43" s="748"/>
      <c r="D43" s="1104"/>
      <c r="E43" s="747"/>
      <c r="F43" s="750" t="s">
        <v>232</v>
      </c>
      <c r="G43" s="751">
        <v>900</v>
      </c>
      <c r="H43" s="973"/>
      <c r="I43" s="752">
        <f t="shared" si="2"/>
        <v>0</v>
      </c>
      <c r="J43" s="1240"/>
    </row>
    <row r="44" spans="1:10" ht="13.8">
      <c r="A44" s="971"/>
      <c r="B44" s="972"/>
      <c r="C44" s="748"/>
      <c r="D44" s="1104"/>
      <c r="E44" s="747"/>
      <c r="F44" s="750" t="s">
        <v>232</v>
      </c>
      <c r="G44" s="751">
        <v>900</v>
      </c>
      <c r="H44" s="973"/>
      <c r="I44" s="752">
        <f t="shared" si="2"/>
        <v>0</v>
      </c>
      <c r="J44" s="1240"/>
    </row>
    <row r="45" spans="1:10" ht="13.8">
      <c r="A45" s="971" t="s">
        <v>1208</v>
      </c>
      <c r="B45" s="972" t="s">
        <v>1162</v>
      </c>
      <c r="C45" s="748"/>
      <c r="D45" s="1104"/>
      <c r="E45" s="747"/>
      <c r="F45" s="750" t="s">
        <v>232</v>
      </c>
      <c r="G45" s="751">
        <v>1000</v>
      </c>
      <c r="H45" s="973"/>
      <c r="I45" s="752">
        <f t="shared" si="2"/>
        <v>0</v>
      </c>
      <c r="J45" s="1240"/>
    </row>
    <row r="46" spans="1:10" ht="13.8">
      <c r="A46" s="971"/>
      <c r="B46" s="972"/>
      <c r="C46" s="748"/>
      <c r="D46" s="1104"/>
      <c r="E46" s="747"/>
      <c r="F46" s="750" t="s">
        <v>232</v>
      </c>
      <c r="G46" s="751">
        <v>900</v>
      </c>
      <c r="H46" s="973"/>
      <c r="I46" s="752">
        <f t="shared" si="2"/>
        <v>0</v>
      </c>
      <c r="J46" s="1240"/>
    </row>
    <row r="47" spans="1:10" ht="13.8">
      <c r="A47" s="971" t="s">
        <v>1204</v>
      </c>
      <c r="B47" s="972" t="s">
        <v>1163</v>
      </c>
      <c r="C47" s="748"/>
      <c r="D47" s="1104"/>
      <c r="E47" s="747"/>
      <c r="F47" s="750" t="s">
        <v>232</v>
      </c>
      <c r="G47" s="751">
        <v>1100</v>
      </c>
      <c r="H47" s="973"/>
      <c r="I47" s="752">
        <f t="shared" si="2"/>
        <v>0</v>
      </c>
      <c r="J47" s="1240"/>
    </row>
    <row r="48" spans="1:10" ht="13.8">
      <c r="A48" s="971" t="s">
        <v>1209</v>
      </c>
      <c r="B48" s="972" t="s">
        <v>1163</v>
      </c>
      <c r="C48" s="748"/>
      <c r="D48" s="1104"/>
      <c r="E48" s="747"/>
      <c r="F48" s="750" t="s">
        <v>232</v>
      </c>
      <c r="G48" s="751">
        <v>1800</v>
      </c>
      <c r="H48" s="973"/>
      <c r="I48" s="752">
        <f t="shared" si="2"/>
        <v>0</v>
      </c>
      <c r="J48" s="1240"/>
    </row>
    <row r="49" spans="1:16384" ht="13.8">
      <c r="A49" s="971"/>
      <c r="B49" s="972"/>
      <c r="C49" s="748"/>
      <c r="D49" s="1104"/>
      <c r="E49" s="747"/>
      <c r="F49" s="750" t="s">
        <v>232</v>
      </c>
      <c r="G49" s="751">
        <v>1800</v>
      </c>
      <c r="H49" s="973"/>
      <c r="I49" s="752">
        <f t="shared" si="2"/>
        <v>0</v>
      </c>
      <c r="J49" s="1240"/>
    </row>
    <row r="50" spans="1:16384" ht="13.8">
      <c r="A50" s="971" t="s">
        <v>1210</v>
      </c>
      <c r="B50" s="972" t="s">
        <v>1211</v>
      </c>
      <c r="C50" s="748"/>
      <c r="D50" s="1104"/>
      <c r="E50" s="747"/>
      <c r="F50" s="750" t="s">
        <v>232</v>
      </c>
      <c r="G50" s="751">
        <v>2000</v>
      </c>
      <c r="H50" s="973"/>
      <c r="I50" s="752">
        <f t="shared" si="2"/>
        <v>0</v>
      </c>
      <c r="J50" s="1240"/>
    </row>
    <row r="51" spans="1:16384" ht="13.8">
      <c r="A51" s="971"/>
      <c r="B51" s="972"/>
      <c r="C51" s="748"/>
      <c r="D51" s="1104"/>
      <c r="E51" s="747"/>
      <c r="F51" s="750" t="s">
        <v>232</v>
      </c>
      <c r="G51" s="751">
        <v>2000</v>
      </c>
      <c r="H51" s="973"/>
      <c r="I51" s="752">
        <f t="shared" si="2"/>
        <v>0</v>
      </c>
      <c r="J51" s="1240"/>
    </row>
    <row r="52" spans="1:16384" ht="13.8">
      <c r="A52" s="971"/>
      <c r="B52" s="972"/>
      <c r="C52" s="748"/>
      <c r="D52" s="1104"/>
      <c r="E52" s="747"/>
      <c r="F52" s="750" t="s">
        <v>232</v>
      </c>
      <c r="G52" s="751">
        <v>2000</v>
      </c>
      <c r="H52" s="973"/>
      <c r="I52" s="752">
        <f t="shared" si="2"/>
        <v>0</v>
      </c>
      <c r="J52" s="1240"/>
    </row>
    <row r="53" spans="1:16384" ht="14.4">
      <c r="A53" s="971" t="s">
        <v>1217</v>
      </c>
      <c r="B53" s="972" t="s">
        <v>1218</v>
      </c>
      <c r="C53" s="45"/>
      <c r="D53" s="1104"/>
      <c r="E53" s="747"/>
      <c r="F53" s="750" t="s">
        <v>232</v>
      </c>
      <c r="G53" s="751">
        <v>4500</v>
      </c>
      <c r="H53" s="973"/>
      <c r="I53" s="752">
        <f t="shared" si="2"/>
        <v>0</v>
      </c>
      <c r="J53" s="1240"/>
    </row>
    <row r="54" spans="1:16384" ht="13.8">
      <c r="A54" s="971"/>
      <c r="B54" s="972"/>
      <c r="C54" s="748"/>
      <c r="D54" s="1104"/>
      <c r="E54" s="747"/>
      <c r="F54" s="750" t="s">
        <v>232</v>
      </c>
      <c r="G54" s="751">
        <v>4500</v>
      </c>
      <c r="H54" s="973"/>
      <c r="I54" s="752">
        <f t="shared" si="2"/>
        <v>0</v>
      </c>
      <c r="J54" s="1240"/>
    </row>
    <row r="55" spans="1:16384" ht="13.8">
      <c r="A55" s="971"/>
      <c r="B55" s="972"/>
      <c r="C55" s="748"/>
      <c r="D55" s="1104"/>
      <c r="E55" s="747"/>
      <c r="F55" s="750" t="s">
        <v>232</v>
      </c>
      <c r="G55" s="751">
        <v>2000</v>
      </c>
      <c r="H55" s="973"/>
      <c r="I55" s="752">
        <f t="shared" si="2"/>
        <v>0</v>
      </c>
      <c r="J55" s="1240"/>
    </row>
    <row r="56" spans="1:16384" ht="24">
      <c r="A56" s="971" t="s">
        <v>1193</v>
      </c>
      <c r="B56" s="972" t="s">
        <v>1194</v>
      </c>
      <c r="C56" s="748" t="s">
        <v>1244</v>
      </c>
      <c r="D56" s="1104" t="s">
        <v>1245</v>
      </c>
      <c r="E56" s="747" t="s">
        <v>1246</v>
      </c>
      <c r="F56" s="750" t="s">
        <v>233</v>
      </c>
      <c r="G56" s="751">
        <v>18000</v>
      </c>
      <c r="H56" s="973">
        <v>1.5</v>
      </c>
      <c r="I56" s="752">
        <f t="shared" si="2"/>
        <v>27000</v>
      </c>
      <c r="J56" s="1240"/>
    </row>
    <row r="57" spans="1:16384" ht="13.8">
      <c r="A57" s="971"/>
      <c r="B57" s="972"/>
      <c r="C57" s="748"/>
      <c r="D57" s="1104"/>
      <c r="E57" s="747"/>
      <c r="F57" s="750" t="s">
        <v>233</v>
      </c>
      <c r="G57" s="751">
        <v>18000</v>
      </c>
      <c r="H57" s="973"/>
      <c r="I57" s="752">
        <f t="shared" si="2"/>
        <v>0</v>
      </c>
      <c r="J57" s="1240"/>
    </row>
    <row r="58" spans="1:16384" ht="13.8">
      <c r="A58" s="971"/>
      <c r="B58" s="972"/>
      <c r="C58" s="748"/>
      <c r="D58" s="1104"/>
      <c r="E58" s="747"/>
      <c r="F58" s="750" t="s">
        <v>233</v>
      </c>
      <c r="G58" s="751">
        <v>18000</v>
      </c>
      <c r="H58" s="973"/>
      <c r="I58" s="752">
        <f t="shared" si="2"/>
        <v>0</v>
      </c>
      <c r="J58" s="1240"/>
    </row>
    <row r="59" spans="1:16384" ht="24">
      <c r="A59" s="971" t="s">
        <v>1195</v>
      </c>
      <c r="B59" s="972" t="s">
        <v>1194</v>
      </c>
      <c r="C59" s="748" t="s">
        <v>1247</v>
      </c>
      <c r="D59" s="1104" t="s">
        <v>1248</v>
      </c>
      <c r="E59" s="747" t="s">
        <v>1249</v>
      </c>
      <c r="F59" s="750" t="s">
        <v>233</v>
      </c>
      <c r="G59" s="751">
        <v>22000</v>
      </c>
      <c r="H59" s="973">
        <v>0.5</v>
      </c>
      <c r="I59" s="752">
        <f t="shared" si="2"/>
        <v>11000</v>
      </c>
      <c r="J59" s="1240"/>
    </row>
    <row r="60" spans="1:16384" ht="13.8">
      <c r="A60" s="971"/>
      <c r="B60" s="972"/>
      <c r="C60" s="748"/>
      <c r="D60" s="1104"/>
      <c r="E60" s="747"/>
      <c r="F60" s="750" t="s">
        <v>233</v>
      </c>
      <c r="G60" s="751">
        <v>22000</v>
      </c>
      <c r="H60" s="973"/>
      <c r="I60" s="752">
        <f t="shared" si="2"/>
        <v>0</v>
      </c>
      <c r="J60" s="1240"/>
    </row>
    <row r="61" spans="1:16384" ht="13.8">
      <c r="A61" s="971"/>
      <c r="B61" s="972"/>
      <c r="C61" s="748"/>
      <c r="D61" s="1104"/>
      <c r="E61" s="747"/>
      <c r="F61" s="750" t="s">
        <v>233</v>
      </c>
      <c r="G61" s="751">
        <v>22000</v>
      </c>
      <c r="H61" s="973"/>
      <c r="I61" s="752">
        <f t="shared" si="2"/>
        <v>0</v>
      </c>
      <c r="J61" s="1240"/>
    </row>
    <row r="62" spans="1:16384" ht="13.8">
      <c r="A62" s="971" t="s">
        <v>1200</v>
      </c>
      <c r="B62" s="972" t="s">
        <v>1201</v>
      </c>
      <c r="C62" s="748"/>
      <c r="D62" s="1104"/>
      <c r="E62" s="747"/>
      <c r="F62" s="750" t="s">
        <v>233</v>
      </c>
      <c r="G62" s="751">
        <v>35000</v>
      </c>
      <c r="H62" s="973"/>
      <c r="I62" s="752">
        <f t="shared" si="2"/>
        <v>0</v>
      </c>
      <c r="J62" s="1240"/>
    </row>
    <row r="63" spans="1:16384" ht="24">
      <c r="A63" s="971" t="s">
        <v>1196</v>
      </c>
      <c r="B63" s="972" t="s">
        <v>1197</v>
      </c>
      <c r="C63" s="748"/>
      <c r="D63" s="1104"/>
      <c r="E63" s="747"/>
      <c r="F63" s="750" t="s">
        <v>233</v>
      </c>
      <c r="G63" s="751">
        <v>35000</v>
      </c>
      <c r="H63" s="973"/>
      <c r="I63" s="752">
        <f t="shared" si="2"/>
        <v>0</v>
      </c>
      <c r="J63" s="1240"/>
      <c r="Y63" s="746" t="s">
        <v>1196</v>
      </c>
      <c r="Z63" s="746" t="s">
        <v>1196</v>
      </c>
      <c r="AA63" s="746" t="s">
        <v>1196</v>
      </c>
      <c r="AB63" s="746" t="s">
        <v>1196</v>
      </c>
      <c r="AC63" s="746" t="s">
        <v>1196</v>
      </c>
      <c r="AD63" s="746" t="s">
        <v>1196</v>
      </c>
      <c r="AE63" s="746" t="s">
        <v>1196</v>
      </c>
      <c r="AF63" s="746" t="s">
        <v>1196</v>
      </c>
      <c r="AG63" s="746" t="s">
        <v>1196</v>
      </c>
      <c r="AH63" s="746" t="s">
        <v>1196</v>
      </c>
      <c r="AI63" s="746" t="s">
        <v>1196</v>
      </c>
      <c r="AJ63" s="746" t="s">
        <v>1196</v>
      </c>
      <c r="AK63" s="746" t="s">
        <v>1196</v>
      </c>
      <c r="AL63" s="746" t="s">
        <v>1196</v>
      </c>
      <c r="AM63" s="746" t="s">
        <v>1196</v>
      </c>
      <c r="AN63" s="746" t="s">
        <v>1196</v>
      </c>
      <c r="AO63" s="746" t="s">
        <v>1196</v>
      </c>
      <c r="AP63" s="746" t="s">
        <v>1196</v>
      </c>
      <c r="AQ63" s="746" t="s">
        <v>1196</v>
      </c>
      <c r="AR63" s="746" t="s">
        <v>1196</v>
      </c>
      <c r="AS63" s="746" t="s">
        <v>1196</v>
      </c>
      <c r="AT63" s="746" t="s">
        <v>1196</v>
      </c>
      <c r="AU63" s="746" t="s">
        <v>1196</v>
      </c>
      <c r="AV63" s="746" t="s">
        <v>1196</v>
      </c>
      <c r="AW63" s="746" t="s">
        <v>1196</v>
      </c>
      <c r="AX63" s="746" t="s">
        <v>1196</v>
      </c>
      <c r="AY63" s="746" t="s">
        <v>1196</v>
      </c>
      <c r="AZ63" s="746" t="s">
        <v>1196</v>
      </c>
      <c r="BA63" s="746" t="s">
        <v>1196</v>
      </c>
      <c r="BB63" s="746" t="s">
        <v>1196</v>
      </c>
      <c r="BC63" s="746" t="s">
        <v>1196</v>
      </c>
      <c r="BD63" s="746" t="s">
        <v>1196</v>
      </c>
      <c r="BE63" s="746" t="s">
        <v>1196</v>
      </c>
      <c r="BF63" s="746" t="s">
        <v>1196</v>
      </c>
      <c r="BG63" s="746" t="s">
        <v>1196</v>
      </c>
      <c r="BH63" s="746" t="s">
        <v>1196</v>
      </c>
      <c r="BI63" s="746" t="s">
        <v>1196</v>
      </c>
      <c r="BJ63" s="746" t="s">
        <v>1196</v>
      </c>
      <c r="BK63" s="746" t="s">
        <v>1196</v>
      </c>
      <c r="BL63" s="746" t="s">
        <v>1196</v>
      </c>
      <c r="BM63" s="746" t="s">
        <v>1196</v>
      </c>
      <c r="BN63" s="746" t="s">
        <v>1196</v>
      </c>
      <c r="BO63" s="746" t="s">
        <v>1196</v>
      </c>
      <c r="BP63" s="746" t="s">
        <v>1196</v>
      </c>
      <c r="BQ63" s="746" t="s">
        <v>1196</v>
      </c>
      <c r="BR63" s="746" t="s">
        <v>1196</v>
      </c>
      <c r="BS63" s="746" t="s">
        <v>1196</v>
      </c>
      <c r="BT63" s="746" t="s">
        <v>1196</v>
      </c>
      <c r="BU63" s="746" t="s">
        <v>1196</v>
      </c>
      <c r="BV63" s="746" t="s">
        <v>1196</v>
      </c>
      <c r="BW63" s="746" t="s">
        <v>1196</v>
      </c>
      <c r="BX63" s="746" t="s">
        <v>1196</v>
      </c>
      <c r="BY63" s="746" t="s">
        <v>1196</v>
      </c>
      <c r="BZ63" s="746" t="s">
        <v>1196</v>
      </c>
      <c r="CA63" s="746" t="s">
        <v>1196</v>
      </c>
      <c r="CB63" s="746" t="s">
        <v>1196</v>
      </c>
      <c r="CC63" s="746" t="s">
        <v>1196</v>
      </c>
      <c r="CD63" s="746" t="s">
        <v>1196</v>
      </c>
      <c r="CE63" s="746" t="s">
        <v>1196</v>
      </c>
      <c r="CF63" s="746" t="s">
        <v>1196</v>
      </c>
      <c r="CG63" s="746" t="s">
        <v>1196</v>
      </c>
      <c r="CH63" s="746" t="s">
        <v>1196</v>
      </c>
      <c r="CI63" s="746" t="s">
        <v>1196</v>
      </c>
      <c r="CJ63" s="746" t="s">
        <v>1196</v>
      </c>
      <c r="CK63" s="746" t="s">
        <v>1196</v>
      </c>
      <c r="CL63" s="746" t="s">
        <v>1196</v>
      </c>
      <c r="CM63" s="746" t="s">
        <v>1196</v>
      </c>
      <c r="CN63" s="746" t="s">
        <v>1196</v>
      </c>
      <c r="CO63" s="746" t="s">
        <v>1196</v>
      </c>
      <c r="CP63" s="746" t="s">
        <v>1196</v>
      </c>
      <c r="CQ63" s="746" t="s">
        <v>1196</v>
      </c>
      <c r="CR63" s="746" t="s">
        <v>1196</v>
      </c>
      <c r="CS63" s="746" t="s">
        <v>1196</v>
      </c>
      <c r="CT63" s="746" t="s">
        <v>1196</v>
      </c>
      <c r="CU63" s="746" t="s">
        <v>1196</v>
      </c>
      <c r="CV63" s="746" t="s">
        <v>1196</v>
      </c>
      <c r="CW63" s="746" t="s">
        <v>1196</v>
      </c>
      <c r="CX63" s="746" t="s">
        <v>1196</v>
      </c>
      <c r="CY63" s="746" t="s">
        <v>1196</v>
      </c>
      <c r="CZ63" s="746" t="s">
        <v>1196</v>
      </c>
      <c r="DA63" s="746" t="s">
        <v>1196</v>
      </c>
      <c r="DB63" s="746" t="s">
        <v>1196</v>
      </c>
      <c r="DC63" s="746" t="s">
        <v>1196</v>
      </c>
      <c r="DD63" s="746" t="s">
        <v>1196</v>
      </c>
      <c r="DE63" s="746" t="s">
        <v>1196</v>
      </c>
      <c r="DF63" s="746" t="s">
        <v>1196</v>
      </c>
      <c r="DG63" s="746" t="s">
        <v>1196</v>
      </c>
      <c r="DH63" s="746" t="s">
        <v>1196</v>
      </c>
      <c r="DI63" s="746" t="s">
        <v>1196</v>
      </c>
      <c r="DJ63" s="746" t="s">
        <v>1196</v>
      </c>
      <c r="DK63" s="746" t="s">
        <v>1196</v>
      </c>
      <c r="DL63" s="746" t="s">
        <v>1196</v>
      </c>
      <c r="DM63" s="746" t="s">
        <v>1196</v>
      </c>
      <c r="DN63" s="746" t="s">
        <v>1196</v>
      </c>
      <c r="DO63" s="746" t="s">
        <v>1196</v>
      </c>
      <c r="DP63" s="746" t="s">
        <v>1196</v>
      </c>
      <c r="DQ63" s="746" t="s">
        <v>1196</v>
      </c>
      <c r="DR63" s="746" t="s">
        <v>1196</v>
      </c>
      <c r="DS63" s="746" t="s">
        <v>1196</v>
      </c>
      <c r="DT63" s="746" t="s">
        <v>1196</v>
      </c>
      <c r="DU63" s="746" t="s">
        <v>1196</v>
      </c>
      <c r="DV63" s="746" t="s">
        <v>1196</v>
      </c>
      <c r="DW63" s="746" t="s">
        <v>1196</v>
      </c>
      <c r="DX63" s="746" t="s">
        <v>1196</v>
      </c>
      <c r="DY63" s="746" t="s">
        <v>1196</v>
      </c>
      <c r="DZ63" s="746" t="s">
        <v>1196</v>
      </c>
      <c r="EA63" s="746" t="s">
        <v>1196</v>
      </c>
      <c r="EB63" s="746" t="s">
        <v>1196</v>
      </c>
      <c r="EC63" s="746" t="s">
        <v>1196</v>
      </c>
      <c r="ED63" s="746" t="s">
        <v>1196</v>
      </c>
      <c r="EE63" s="746" t="s">
        <v>1196</v>
      </c>
      <c r="EF63" s="746" t="s">
        <v>1196</v>
      </c>
      <c r="EG63" s="746" t="s">
        <v>1196</v>
      </c>
      <c r="EH63" s="746" t="s">
        <v>1196</v>
      </c>
      <c r="EI63" s="746" t="s">
        <v>1196</v>
      </c>
      <c r="EJ63" s="746" t="s">
        <v>1196</v>
      </c>
      <c r="EK63" s="746" t="s">
        <v>1196</v>
      </c>
      <c r="EL63" s="746" t="s">
        <v>1196</v>
      </c>
      <c r="EM63" s="746" t="s">
        <v>1196</v>
      </c>
      <c r="EN63" s="746" t="s">
        <v>1196</v>
      </c>
      <c r="EO63" s="746" t="s">
        <v>1196</v>
      </c>
      <c r="EP63" s="746" t="s">
        <v>1196</v>
      </c>
      <c r="EQ63" s="746" t="s">
        <v>1196</v>
      </c>
      <c r="ER63" s="746" t="s">
        <v>1196</v>
      </c>
      <c r="ES63" s="746" t="s">
        <v>1196</v>
      </c>
      <c r="ET63" s="746" t="s">
        <v>1196</v>
      </c>
      <c r="EU63" s="746" t="s">
        <v>1196</v>
      </c>
      <c r="EV63" s="746" t="s">
        <v>1196</v>
      </c>
      <c r="EW63" s="746" t="s">
        <v>1196</v>
      </c>
      <c r="EX63" s="746" t="s">
        <v>1196</v>
      </c>
      <c r="EY63" s="746" t="s">
        <v>1196</v>
      </c>
      <c r="EZ63" s="746" t="s">
        <v>1196</v>
      </c>
      <c r="FA63" s="746" t="s">
        <v>1196</v>
      </c>
      <c r="FB63" s="746" t="s">
        <v>1196</v>
      </c>
      <c r="FC63" s="746" t="s">
        <v>1196</v>
      </c>
      <c r="FD63" s="746" t="s">
        <v>1196</v>
      </c>
      <c r="FE63" s="746" t="s">
        <v>1196</v>
      </c>
      <c r="FF63" s="746" t="s">
        <v>1196</v>
      </c>
      <c r="FG63" s="746" t="s">
        <v>1196</v>
      </c>
      <c r="FH63" s="746" t="s">
        <v>1196</v>
      </c>
      <c r="FI63" s="746" t="s">
        <v>1196</v>
      </c>
      <c r="FJ63" s="746" t="s">
        <v>1196</v>
      </c>
      <c r="FK63" s="746" t="s">
        <v>1196</v>
      </c>
      <c r="FL63" s="746" t="s">
        <v>1196</v>
      </c>
      <c r="FM63" s="746" t="s">
        <v>1196</v>
      </c>
      <c r="FN63" s="746" t="s">
        <v>1196</v>
      </c>
      <c r="FO63" s="746" t="s">
        <v>1196</v>
      </c>
      <c r="FP63" s="746" t="s">
        <v>1196</v>
      </c>
      <c r="FQ63" s="746" t="s">
        <v>1196</v>
      </c>
      <c r="FR63" s="746" t="s">
        <v>1196</v>
      </c>
      <c r="FS63" s="746" t="s">
        <v>1196</v>
      </c>
      <c r="FT63" s="746" t="s">
        <v>1196</v>
      </c>
      <c r="FU63" s="746" t="s">
        <v>1196</v>
      </c>
      <c r="FV63" s="746" t="s">
        <v>1196</v>
      </c>
      <c r="FW63" s="746" t="s">
        <v>1196</v>
      </c>
      <c r="FX63" s="746" t="s">
        <v>1196</v>
      </c>
      <c r="FY63" s="746" t="s">
        <v>1196</v>
      </c>
      <c r="FZ63" s="746" t="s">
        <v>1196</v>
      </c>
      <c r="GA63" s="746" t="s">
        <v>1196</v>
      </c>
      <c r="GB63" s="746" t="s">
        <v>1196</v>
      </c>
      <c r="GC63" s="746" t="s">
        <v>1196</v>
      </c>
      <c r="GD63" s="746" t="s">
        <v>1196</v>
      </c>
      <c r="GE63" s="746" t="s">
        <v>1196</v>
      </c>
      <c r="GF63" s="746" t="s">
        <v>1196</v>
      </c>
      <c r="GG63" s="746" t="s">
        <v>1196</v>
      </c>
      <c r="GH63" s="746" t="s">
        <v>1196</v>
      </c>
      <c r="GI63" s="746" t="s">
        <v>1196</v>
      </c>
      <c r="GJ63" s="746" t="s">
        <v>1196</v>
      </c>
      <c r="GK63" s="746" t="s">
        <v>1196</v>
      </c>
      <c r="GL63" s="746" t="s">
        <v>1196</v>
      </c>
      <c r="GM63" s="746" t="s">
        <v>1196</v>
      </c>
      <c r="GN63" s="746" t="s">
        <v>1196</v>
      </c>
      <c r="GO63" s="746" t="s">
        <v>1196</v>
      </c>
      <c r="GP63" s="746" t="s">
        <v>1196</v>
      </c>
      <c r="GQ63" s="746" t="s">
        <v>1196</v>
      </c>
      <c r="GR63" s="746" t="s">
        <v>1196</v>
      </c>
      <c r="GS63" s="746" t="s">
        <v>1196</v>
      </c>
      <c r="GT63" s="746" t="s">
        <v>1196</v>
      </c>
      <c r="GU63" s="746" t="s">
        <v>1196</v>
      </c>
      <c r="GV63" s="746" t="s">
        <v>1196</v>
      </c>
      <c r="GW63" s="746" t="s">
        <v>1196</v>
      </c>
      <c r="GX63" s="746" t="s">
        <v>1196</v>
      </c>
      <c r="GY63" s="746" t="s">
        <v>1196</v>
      </c>
      <c r="GZ63" s="746" t="s">
        <v>1196</v>
      </c>
      <c r="HA63" s="746" t="s">
        <v>1196</v>
      </c>
      <c r="HB63" s="746" t="s">
        <v>1196</v>
      </c>
      <c r="HC63" s="746" t="s">
        <v>1196</v>
      </c>
      <c r="HD63" s="746" t="s">
        <v>1196</v>
      </c>
      <c r="HE63" s="746" t="s">
        <v>1196</v>
      </c>
      <c r="HF63" s="746" t="s">
        <v>1196</v>
      </c>
      <c r="HG63" s="746" t="s">
        <v>1196</v>
      </c>
      <c r="HH63" s="746" t="s">
        <v>1196</v>
      </c>
      <c r="HI63" s="746" t="s">
        <v>1196</v>
      </c>
      <c r="HJ63" s="746" t="s">
        <v>1196</v>
      </c>
      <c r="HK63" s="746" t="s">
        <v>1196</v>
      </c>
      <c r="HL63" s="746" t="s">
        <v>1196</v>
      </c>
      <c r="HM63" s="746" t="s">
        <v>1196</v>
      </c>
      <c r="HN63" s="746" t="s">
        <v>1196</v>
      </c>
      <c r="HO63" s="746" t="s">
        <v>1196</v>
      </c>
      <c r="HP63" s="746" t="s">
        <v>1196</v>
      </c>
      <c r="HQ63" s="746" t="s">
        <v>1196</v>
      </c>
      <c r="HR63" s="746" t="s">
        <v>1196</v>
      </c>
      <c r="HS63" s="746" t="s">
        <v>1196</v>
      </c>
      <c r="HT63" s="746" t="s">
        <v>1196</v>
      </c>
      <c r="HU63" s="746" t="s">
        <v>1196</v>
      </c>
      <c r="HV63" s="746" t="s">
        <v>1196</v>
      </c>
      <c r="HW63" s="746" t="s">
        <v>1196</v>
      </c>
      <c r="HX63" s="746" t="s">
        <v>1196</v>
      </c>
      <c r="HY63" s="746" t="s">
        <v>1196</v>
      </c>
      <c r="HZ63" s="746" t="s">
        <v>1196</v>
      </c>
      <c r="IA63" s="746" t="s">
        <v>1196</v>
      </c>
      <c r="IB63" s="746" t="s">
        <v>1196</v>
      </c>
      <c r="IC63" s="746" t="s">
        <v>1196</v>
      </c>
      <c r="ID63" s="746" t="s">
        <v>1196</v>
      </c>
      <c r="IE63" s="746" t="s">
        <v>1196</v>
      </c>
      <c r="IF63" s="746" t="s">
        <v>1196</v>
      </c>
      <c r="IG63" s="746" t="s">
        <v>1196</v>
      </c>
      <c r="IH63" s="746" t="s">
        <v>1196</v>
      </c>
      <c r="II63" s="746" t="s">
        <v>1196</v>
      </c>
      <c r="IJ63" s="746" t="s">
        <v>1196</v>
      </c>
      <c r="IK63" s="746" t="s">
        <v>1196</v>
      </c>
      <c r="IL63" s="746" t="s">
        <v>1196</v>
      </c>
      <c r="IM63" s="746" t="s">
        <v>1196</v>
      </c>
      <c r="IN63" s="746" t="s">
        <v>1196</v>
      </c>
      <c r="IO63" s="746" t="s">
        <v>1196</v>
      </c>
      <c r="IP63" s="746" t="s">
        <v>1196</v>
      </c>
      <c r="IQ63" s="746" t="s">
        <v>1196</v>
      </c>
      <c r="IR63" s="746" t="s">
        <v>1196</v>
      </c>
      <c r="IS63" s="746" t="s">
        <v>1196</v>
      </c>
      <c r="IT63" s="746" t="s">
        <v>1196</v>
      </c>
      <c r="IU63" s="746" t="s">
        <v>1196</v>
      </c>
      <c r="IV63" s="746" t="s">
        <v>1196</v>
      </c>
      <c r="IW63" s="746" t="s">
        <v>1196</v>
      </c>
      <c r="IX63" s="746" t="s">
        <v>1196</v>
      </c>
      <c r="IY63" s="746" t="s">
        <v>1196</v>
      </c>
      <c r="IZ63" s="746" t="s">
        <v>1196</v>
      </c>
      <c r="JA63" s="746" t="s">
        <v>1196</v>
      </c>
      <c r="JB63" s="746" t="s">
        <v>1196</v>
      </c>
      <c r="JC63" s="746" t="s">
        <v>1196</v>
      </c>
      <c r="JD63" s="746" t="s">
        <v>1196</v>
      </c>
      <c r="JE63" s="746" t="s">
        <v>1196</v>
      </c>
      <c r="JF63" s="746" t="s">
        <v>1196</v>
      </c>
      <c r="JG63" s="746" t="s">
        <v>1196</v>
      </c>
      <c r="JH63" s="746" t="s">
        <v>1196</v>
      </c>
      <c r="JI63" s="746" t="s">
        <v>1196</v>
      </c>
      <c r="JJ63" s="746" t="s">
        <v>1196</v>
      </c>
      <c r="JK63" s="746" t="s">
        <v>1196</v>
      </c>
      <c r="JL63" s="746" t="s">
        <v>1196</v>
      </c>
      <c r="JM63" s="746" t="s">
        <v>1196</v>
      </c>
      <c r="JN63" s="746" t="s">
        <v>1196</v>
      </c>
      <c r="JO63" s="746" t="s">
        <v>1196</v>
      </c>
      <c r="JP63" s="746" t="s">
        <v>1196</v>
      </c>
      <c r="JQ63" s="746" t="s">
        <v>1196</v>
      </c>
      <c r="JR63" s="746" t="s">
        <v>1196</v>
      </c>
      <c r="JS63" s="746" t="s">
        <v>1196</v>
      </c>
      <c r="JT63" s="746" t="s">
        <v>1196</v>
      </c>
      <c r="JU63" s="746" t="s">
        <v>1196</v>
      </c>
      <c r="JV63" s="746" t="s">
        <v>1196</v>
      </c>
      <c r="JW63" s="746" t="s">
        <v>1196</v>
      </c>
      <c r="JX63" s="746" t="s">
        <v>1196</v>
      </c>
      <c r="JY63" s="746" t="s">
        <v>1196</v>
      </c>
      <c r="JZ63" s="746" t="s">
        <v>1196</v>
      </c>
      <c r="KA63" s="746" t="s">
        <v>1196</v>
      </c>
      <c r="KB63" s="746" t="s">
        <v>1196</v>
      </c>
      <c r="KC63" s="746" t="s">
        <v>1196</v>
      </c>
      <c r="KD63" s="746" t="s">
        <v>1196</v>
      </c>
      <c r="KE63" s="746" t="s">
        <v>1196</v>
      </c>
      <c r="KF63" s="746" t="s">
        <v>1196</v>
      </c>
      <c r="KG63" s="746" t="s">
        <v>1196</v>
      </c>
      <c r="KH63" s="746" t="s">
        <v>1196</v>
      </c>
      <c r="KI63" s="746" t="s">
        <v>1196</v>
      </c>
      <c r="KJ63" s="746" t="s">
        <v>1196</v>
      </c>
      <c r="KK63" s="746" t="s">
        <v>1196</v>
      </c>
      <c r="KL63" s="746" t="s">
        <v>1196</v>
      </c>
      <c r="KM63" s="746" t="s">
        <v>1196</v>
      </c>
      <c r="KN63" s="746" t="s">
        <v>1196</v>
      </c>
      <c r="KO63" s="746" t="s">
        <v>1196</v>
      </c>
      <c r="KP63" s="746" t="s">
        <v>1196</v>
      </c>
      <c r="KQ63" s="746" t="s">
        <v>1196</v>
      </c>
      <c r="KR63" s="746" t="s">
        <v>1196</v>
      </c>
      <c r="KS63" s="746" t="s">
        <v>1196</v>
      </c>
      <c r="KT63" s="746" t="s">
        <v>1196</v>
      </c>
      <c r="KU63" s="746" t="s">
        <v>1196</v>
      </c>
      <c r="KV63" s="746" t="s">
        <v>1196</v>
      </c>
      <c r="KW63" s="746" t="s">
        <v>1196</v>
      </c>
      <c r="KX63" s="746" t="s">
        <v>1196</v>
      </c>
      <c r="KY63" s="746" t="s">
        <v>1196</v>
      </c>
      <c r="KZ63" s="746" t="s">
        <v>1196</v>
      </c>
      <c r="LA63" s="746" t="s">
        <v>1196</v>
      </c>
      <c r="LB63" s="746" t="s">
        <v>1196</v>
      </c>
      <c r="LC63" s="746" t="s">
        <v>1196</v>
      </c>
      <c r="LD63" s="746" t="s">
        <v>1196</v>
      </c>
      <c r="LE63" s="746" t="s">
        <v>1196</v>
      </c>
      <c r="LF63" s="746" t="s">
        <v>1196</v>
      </c>
      <c r="LG63" s="746" t="s">
        <v>1196</v>
      </c>
      <c r="LH63" s="746" t="s">
        <v>1196</v>
      </c>
      <c r="LI63" s="746" t="s">
        <v>1196</v>
      </c>
      <c r="LJ63" s="746" t="s">
        <v>1196</v>
      </c>
      <c r="LK63" s="746" t="s">
        <v>1196</v>
      </c>
      <c r="LL63" s="746" t="s">
        <v>1196</v>
      </c>
      <c r="LM63" s="746" t="s">
        <v>1196</v>
      </c>
      <c r="LN63" s="746" t="s">
        <v>1196</v>
      </c>
      <c r="LO63" s="746" t="s">
        <v>1196</v>
      </c>
      <c r="LP63" s="746" t="s">
        <v>1196</v>
      </c>
      <c r="LQ63" s="746" t="s">
        <v>1196</v>
      </c>
      <c r="LR63" s="746" t="s">
        <v>1196</v>
      </c>
      <c r="LS63" s="746" t="s">
        <v>1196</v>
      </c>
      <c r="LT63" s="746" t="s">
        <v>1196</v>
      </c>
      <c r="LU63" s="746" t="s">
        <v>1196</v>
      </c>
      <c r="LV63" s="746" t="s">
        <v>1196</v>
      </c>
      <c r="LW63" s="746" t="s">
        <v>1196</v>
      </c>
      <c r="LX63" s="746" t="s">
        <v>1196</v>
      </c>
      <c r="LY63" s="746" t="s">
        <v>1196</v>
      </c>
      <c r="LZ63" s="746" t="s">
        <v>1196</v>
      </c>
      <c r="MA63" s="746" t="s">
        <v>1196</v>
      </c>
      <c r="MB63" s="746" t="s">
        <v>1196</v>
      </c>
      <c r="MC63" s="746" t="s">
        <v>1196</v>
      </c>
      <c r="MD63" s="746" t="s">
        <v>1196</v>
      </c>
      <c r="ME63" s="746" t="s">
        <v>1196</v>
      </c>
      <c r="MF63" s="746" t="s">
        <v>1196</v>
      </c>
      <c r="MG63" s="746" t="s">
        <v>1196</v>
      </c>
      <c r="MH63" s="746" t="s">
        <v>1196</v>
      </c>
      <c r="MI63" s="746" t="s">
        <v>1196</v>
      </c>
      <c r="MJ63" s="746" t="s">
        <v>1196</v>
      </c>
      <c r="MK63" s="746" t="s">
        <v>1196</v>
      </c>
      <c r="ML63" s="746" t="s">
        <v>1196</v>
      </c>
      <c r="MM63" s="746" t="s">
        <v>1196</v>
      </c>
      <c r="MN63" s="746" t="s">
        <v>1196</v>
      </c>
      <c r="MO63" s="746" t="s">
        <v>1196</v>
      </c>
      <c r="MP63" s="746" t="s">
        <v>1196</v>
      </c>
      <c r="MQ63" s="746" t="s">
        <v>1196</v>
      </c>
      <c r="MR63" s="746" t="s">
        <v>1196</v>
      </c>
      <c r="MS63" s="746" t="s">
        <v>1196</v>
      </c>
      <c r="MT63" s="746" t="s">
        <v>1196</v>
      </c>
      <c r="MU63" s="746" t="s">
        <v>1196</v>
      </c>
      <c r="MV63" s="746" t="s">
        <v>1196</v>
      </c>
      <c r="MW63" s="746" t="s">
        <v>1196</v>
      </c>
      <c r="MX63" s="746" t="s">
        <v>1196</v>
      </c>
      <c r="MY63" s="746" t="s">
        <v>1196</v>
      </c>
      <c r="MZ63" s="746" t="s">
        <v>1196</v>
      </c>
      <c r="NA63" s="746" t="s">
        <v>1196</v>
      </c>
      <c r="NB63" s="746" t="s">
        <v>1196</v>
      </c>
      <c r="NC63" s="746" t="s">
        <v>1196</v>
      </c>
      <c r="ND63" s="746" t="s">
        <v>1196</v>
      </c>
      <c r="NE63" s="746" t="s">
        <v>1196</v>
      </c>
      <c r="NF63" s="746" t="s">
        <v>1196</v>
      </c>
      <c r="NG63" s="746" t="s">
        <v>1196</v>
      </c>
      <c r="NH63" s="746" t="s">
        <v>1196</v>
      </c>
      <c r="NI63" s="746" t="s">
        <v>1196</v>
      </c>
      <c r="NJ63" s="746" t="s">
        <v>1196</v>
      </c>
      <c r="NK63" s="746" t="s">
        <v>1196</v>
      </c>
      <c r="NL63" s="746" t="s">
        <v>1196</v>
      </c>
      <c r="NM63" s="746" t="s">
        <v>1196</v>
      </c>
      <c r="NN63" s="746" t="s">
        <v>1196</v>
      </c>
      <c r="NO63" s="746" t="s">
        <v>1196</v>
      </c>
      <c r="NP63" s="746" t="s">
        <v>1196</v>
      </c>
      <c r="NQ63" s="746" t="s">
        <v>1196</v>
      </c>
      <c r="NR63" s="746" t="s">
        <v>1196</v>
      </c>
      <c r="NS63" s="746" t="s">
        <v>1196</v>
      </c>
      <c r="NT63" s="746" t="s">
        <v>1196</v>
      </c>
      <c r="NU63" s="746" t="s">
        <v>1196</v>
      </c>
      <c r="NV63" s="746" t="s">
        <v>1196</v>
      </c>
      <c r="NW63" s="746" t="s">
        <v>1196</v>
      </c>
      <c r="NX63" s="746" t="s">
        <v>1196</v>
      </c>
      <c r="NY63" s="746" t="s">
        <v>1196</v>
      </c>
      <c r="NZ63" s="746" t="s">
        <v>1196</v>
      </c>
      <c r="OA63" s="746" t="s">
        <v>1196</v>
      </c>
      <c r="OB63" s="746" t="s">
        <v>1196</v>
      </c>
      <c r="OC63" s="746" t="s">
        <v>1196</v>
      </c>
      <c r="OD63" s="746" t="s">
        <v>1196</v>
      </c>
      <c r="OE63" s="746" t="s">
        <v>1196</v>
      </c>
      <c r="OF63" s="746" t="s">
        <v>1196</v>
      </c>
      <c r="OG63" s="746" t="s">
        <v>1196</v>
      </c>
      <c r="OH63" s="746" t="s">
        <v>1196</v>
      </c>
      <c r="OI63" s="746" t="s">
        <v>1196</v>
      </c>
      <c r="OJ63" s="746" t="s">
        <v>1196</v>
      </c>
      <c r="OK63" s="746" t="s">
        <v>1196</v>
      </c>
      <c r="OL63" s="746" t="s">
        <v>1196</v>
      </c>
      <c r="OM63" s="746" t="s">
        <v>1196</v>
      </c>
      <c r="ON63" s="746" t="s">
        <v>1196</v>
      </c>
      <c r="OO63" s="746" t="s">
        <v>1196</v>
      </c>
      <c r="OP63" s="746" t="s">
        <v>1196</v>
      </c>
      <c r="OQ63" s="746" t="s">
        <v>1196</v>
      </c>
      <c r="OR63" s="746" t="s">
        <v>1196</v>
      </c>
      <c r="OS63" s="746" t="s">
        <v>1196</v>
      </c>
      <c r="OT63" s="746" t="s">
        <v>1196</v>
      </c>
      <c r="OU63" s="746" t="s">
        <v>1196</v>
      </c>
      <c r="OV63" s="746" t="s">
        <v>1196</v>
      </c>
      <c r="OW63" s="746" t="s">
        <v>1196</v>
      </c>
      <c r="OX63" s="746" t="s">
        <v>1196</v>
      </c>
      <c r="OY63" s="746" t="s">
        <v>1196</v>
      </c>
      <c r="OZ63" s="746" t="s">
        <v>1196</v>
      </c>
      <c r="PA63" s="746" t="s">
        <v>1196</v>
      </c>
      <c r="PB63" s="746" t="s">
        <v>1196</v>
      </c>
      <c r="PC63" s="746" t="s">
        <v>1196</v>
      </c>
      <c r="PD63" s="746" t="s">
        <v>1196</v>
      </c>
      <c r="PE63" s="746" t="s">
        <v>1196</v>
      </c>
      <c r="PF63" s="746" t="s">
        <v>1196</v>
      </c>
      <c r="PG63" s="746" t="s">
        <v>1196</v>
      </c>
      <c r="PH63" s="746" t="s">
        <v>1196</v>
      </c>
      <c r="PI63" s="746" t="s">
        <v>1196</v>
      </c>
      <c r="PJ63" s="746" t="s">
        <v>1196</v>
      </c>
      <c r="PK63" s="746" t="s">
        <v>1196</v>
      </c>
      <c r="PL63" s="746" t="s">
        <v>1196</v>
      </c>
      <c r="PM63" s="746" t="s">
        <v>1196</v>
      </c>
      <c r="PN63" s="746" t="s">
        <v>1196</v>
      </c>
      <c r="PO63" s="746" t="s">
        <v>1196</v>
      </c>
      <c r="PP63" s="746" t="s">
        <v>1196</v>
      </c>
      <c r="PQ63" s="746" t="s">
        <v>1196</v>
      </c>
      <c r="PR63" s="746" t="s">
        <v>1196</v>
      </c>
      <c r="PS63" s="746" t="s">
        <v>1196</v>
      </c>
      <c r="PT63" s="746" t="s">
        <v>1196</v>
      </c>
      <c r="PU63" s="746" t="s">
        <v>1196</v>
      </c>
      <c r="PV63" s="746" t="s">
        <v>1196</v>
      </c>
      <c r="PW63" s="746" t="s">
        <v>1196</v>
      </c>
      <c r="PX63" s="746" t="s">
        <v>1196</v>
      </c>
      <c r="PY63" s="746" t="s">
        <v>1196</v>
      </c>
      <c r="PZ63" s="746" t="s">
        <v>1196</v>
      </c>
      <c r="QA63" s="746" t="s">
        <v>1196</v>
      </c>
      <c r="QB63" s="746" t="s">
        <v>1196</v>
      </c>
      <c r="QC63" s="746" t="s">
        <v>1196</v>
      </c>
      <c r="QD63" s="746" t="s">
        <v>1196</v>
      </c>
      <c r="QE63" s="746" t="s">
        <v>1196</v>
      </c>
      <c r="QF63" s="746" t="s">
        <v>1196</v>
      </c>
      <c r="QG63" s="746" t="s">
        <v>1196</v>
      </c>
      <c r="QH63" s="746" t="s">
        <v>1196</v>
      </c>
      <c r="QI63" s="746" t="s">
        <v>1196</v>
      </c>
      <c r="QJ63" s="746" t="s">
        <v>1196</v>
      </c>
      <c r="QK63" s="746" t="s">
        <v>1196</v>
      </c>
      <c r="QL63" s="746" t="s">
        <v>1196</v>
      </c>
      <c r="QM63" s="746" t="s">
        <v>1196</v>
      </c>
      <c r="QN63" s="746" t="s">
        <v>1196</v>
      </c>
      <c r="QO63" s="746" t="s">
        <v>1196</v>
      </c>
      <c r="QP63" s="746" t="s">
        <v>1196</v>
      </c>
      <c r="QQ63" s="746" t="s">
        <v>1196</v>
      </c>
      <c r="QR63" s="746" t="s">
        <v>1196</v>
      </c>
      <c r="QS63" s="746" t="s">
        <v>1196</v>
      </c>
      <c r="QT63" s="746" t="s">
        <v>1196</v>
      </c>
      <c r="QU63" s="746" t="s">
        <v>1196</v>
      </c>
      <c r="QV63" s="746" t="s">
        <v>1196</v>
      </c>
      <c r="QW63" s="746" t="s">
        <v>1196</v>
      </c>
      <c r="QX63" s="746" t="s">
        <v>1196</v>
      </c>
      <c r="QY63" s="746" t="s">
        <v>1196</v>
      </c>
      <c r="QZ63" s="746" t="s">
        <v>1196</v>
      </c>
      <c r="RA63" s="746" t="s">
        <v>1196</v>
      </c>
      <c r="RB63" s="746" t="s">
        <v>1196</v>
      </c>
      <c r="RC63" s="746" t="s">
        <v>1196</v>
      </c>
      <c r="RD63" s="746" t="s">
        <v>1196</v>
      </c>
      <c r="RE63" s="746" t="s">
        <v>1196</v>
      </c>
      <c r="RF63" s="746" t="s">
        <v>1196</v>
      </c>
      <c r="RG63" s="746" t="s">
        <v>1196</v>
      </c>
      <c r="RH63" s="746" t="s">
        <v>1196</v>
      </c>
      <c r="RI63" s="746" t="s">
        <v>1196</v>
      </c>
      <c r="RJ63" s="746" t="s">
        <v>1196</v>
      </c>
      <c r="RK63" s="746" t="s">
        <v>1196</v>
      </c>
      <c r="RL63" s="746" t="s">
        <v>1196</v>
      </c>
      <c r="RM63" s="746" t="s">
        <v>1196</v>
      </c>
      <c r="RN63" s="746" t="s">
        <v>1196</v>
      </c>
      <c r="RO63" s="746" t="s">
        <v>1196</v>
      </c>
      <c r="RP63" s="746" t="s">
        <v>1196</v>
      </c>
      <c r="RQ63" s="746" t="s">
        <v>1196</v>
      </c>
      <c r="RR63" s="746" t="s">
        <v>1196</v>
      </c>
      <c r="RS63" s="746" t="s">
        <v>1196</v>
      </c>
      <c r="RT63" s="746" t="s">
        <v>1196</v>
      </c>
      <c r="RU63" s="746" t="s">
        <v>1196</v>
      </c>
      <c r="RV63" s="746" t="s">
        <v>1196</v>
      </c>
      <c r="RW63" s="746" t="s">
        <v>1196</v>
      </c>
      <c r="RX63" s="746" t="s">
        <v>1196</v>
      </c>
      <c r="RY63" s="746" t="s">
        <v>1196</v>
      </c>
      <c r="RZ63" s="746" t="s">
        <v>1196</v>
      </c>
      <c r="SA63" s="746" t="s">
        <v>1196</v>
      </c>
      <c r="SB63" s="746" t="s">
        <v>1196</v>
      </c>
      <c r="SC63" s="746" t="s">
        <v>1196</v>
      </c>
      <c r="SD63" s="746" t="s">
        <v>1196</v>
      </c>
      <c r="SE63" s="746" t="s">
        <v>1196</v>
      </c>
      <c r="SF63" s="746" t="s">
        <v>1196</v>
      </c>
      <c r="SG63" s="746" t="s">
        <v>1196</v>
      </c>
      <c r="SH63" s="746" t="s">
        <v>1196</v>
      </c>
      <c r="SI63" s="746" t="s">
        <v>1196</v>
      </c>
      <c r="SJ63" s="746" t="s">
        <v>1196</v>
      </c>
      <c r="SK63" s="746" t="s">
        <v>1196</v>
      </c>
      <c r="SL63" s="746" t="s">
        <v>1196</v>
      </c>
      <c r="SM63" s="746" t="s">
        <v>1196</v>
      </c>
      <c r="SN63" s="746" t="s">
        <v>1196</v>
      </c>
      <c r="SO63" s="746" t="s">
        <v>1196</v>
      </c>
      <c r="SP63" s="746" t="s">
        <v>1196</v>
      </c>
      <c r="SQ63" s="746" t="s">
        <v>1196</v>
      </c>
      <c r="SR63" s="746" t="s">
        <v>1196</v>
      </c>
      <c r="SS63" s="746" t="s">
        <v>1196</v>
      </c>
      <c r="ST63" s="746" t="s">
        <v>1196</v>
      </c>
      <c r="SU63" s="746" t="s">
        <v>1196</v>
      </c>
      <c r="SV63" s="746" t="s">
        <v>1196</v>
      </c>
      <c r="SW63" s="746" t="s">
        <v>1196</v>
      </c>
      <c r="SX63" s="746" t="s">
        <v>1196</v>
      </c>
      <c r="SY63" s="746" t="s">
        <v>1196</v>
      </c>
      <c r="SZ63" s="746" t="s">
        <v>1196</v>
      </c>
      <c r="TA63" s="746" t="s">
        <v>1196</v>
      </c>
      <c r="TB63" s="746" t="s">
        <v>1196</v>
      </c>
      <c r="TC63" s="746" t="s">
        <v>1196</v>
      </c>
      <c r="TD63" s="746" t="s">
        <v>1196</v>
      </c>
      <c r="TE63" s="746" t="s">
        <v>1196</v>
      </c>
      <c r="TF63" s="746" t="s">
        <v>1196</v>
      </c>
      <c r="TG63" s="746" t="s">
        <v>1196</v>
      </c>
      <c r="TH63" s="746" t="s">
        <v>1196</v>
      </c>
      <c r="TI63" s="746" t="s">
        <v>1196</v>
      </c>
      <c r="TJ63" s="746" t="s">
        <v>1196</v>
      </c>
      <c r="TK63" s="746" t="s">
        <v>1196</v>
      </c>
      <c r="TL63" s="746" t="s">
        <v>1196</v>
      </c>
      <c r="TM63" s="746" t="s">
        <v>1196</v>
      </c>
      <c r="TN63" s="746" t="s">
        <v>1196</v>
      </c>
      <c r="TO63" s="746" t="s">
        <v>1196</v>
      </c>
      <c r="TP63" s="746" t="s">
        <v>1196</v>
      </c>
      <c r="TQ63" s="746" t="s">
        <v>1196</v>
      </c>
      <c r="TR63" s="746" t="s">
        <v>1196</v>
      </c>
      <c r="TS63" s="746" t="s">
        <v>1196</v>
      </c>
      <c r="TT63" s="746" t="s">
        <v>1196</v>
      </c>
      <c r="TU63" s="746" t="s">
        <v>1196</v>
      </c>
      <c r="TV63" s="746" t="s">
        <v>1196</v>
      </c>
      <c r="TW63" s="746" t="s">
        <v>1196</v>
      </c>
      <c r="TX63" s="746" t="s">
        <v>1196</v>
      </c>
      <c r="TY63" s="746" t="s">
        <v>1196</v>
      </c>
      <c r="TZ63" s="746" t="s">
        <v>1196</v>
      </c>
      <c r="UA63" s="746" t="s">
        <v>1196</v>
      </c>
      <c r="UB63" s="746" t="s">
        <v>1196</v>
      </c>
      <c r="UC63" s="746" t="s">
        <v>1196</v>
      </c>
      <c r="UD63" s="746" t="s">
        <v>1196</v>
      </c>
      <c r="UE63" s="746" t="s">
        <v>1196</v>
      </c>
      <c r="UF63" s="746" t="s">
        <v>1196</v>
      </c>
      <c r="UG63" s="746" t="s">
        <v>1196</v>
      </c>
      <c r="UH63" s="746" t="s">
        <v>1196</v>
      </c>
      <c r="UI63" s="746" t="s">
        <v>1196</v>
      </c>
      <c r="UJ63" s="746" t="s">
        <v>1196</v>
      </c>
      <c r="UK63" s="746" t="s">
        <v>1196</v>
      </c>
      <c r="UL63" s="746" t="s">
        <v>1196</v>
      </c>
      <c r="UM63" s="746" t="s">
        <v>1196</v>
      </c>
      <c r="UN63" s="746" t="s">
        <v>1196</v>
      </c>
      <c r="UO63" s="746" t="s">
        <v>1196</v>
      </c>
      <c r="UP63" s="746" t="s">
        <v>1196</v>
      </c>
      <c r="UQ63" s="746" t="s">
        <v>1196</v>
      </c>
      <c r="UR63" s="746" t="s">
        <v>1196</v>
      </c>
      <c r="US63" s="746" t="s">
        <v>1196</v>
      </c>
      <c r="UT63" s="746" t="s">
        <v>1196</v>
      </c>
      <c r="UU63" s="746" t="s">
        <v>1196</v>
      </c>
      <c r="UV63" s="746" t="s">
        <v>1196</v>
      </c>
      <c r="UW63" s="746" t="s">
        <v>1196</v>
      </c>
      <c r="UX63" s="746" t="s">
        <v>1196</v>
      </c>
      <c r="UY63" s="746" t="s">
        <v>1196</v>
      </c>
      <c r="UZ63" s="746" t="s">
        <v>1196</v>
      </c>
      <c r="VA63" s="746" t="s">
        <v>1196</v>
      </c>
      <c r="VB63" s="746" t="s">
        <v>1196</v>
      </c>
      <c r="VC63" s="746" t="s">
        <v>1196</v>
      </c>
      <c r="VD63" s="746" t="s">
        <v>1196</v>
      </c>
      <c r="VE63" s="746" t="s">
        <v>1196</v>
      </c>
      <c r="VF63" s="746" t="s">
        <v>1196</v>
      </c>
      <c r="VG63" s="746" t="s">
        <v>1196</v>
      </c>
      <c r="VH63" s="746" t="s">
        <v>1196</v>
      </c>
      <c r="VI63" s="746" t="s">
        <v>1196</v>
      </c>
      <c r="VJ63" s="746" t="s">
        <v>1196</v>
      </c>
      <c r="VK63" s="746" t="s">
        <v>1196</v>
      </c>
      <c r="VL63" s="746" t="s">
        <v>1196</v>
      </c>
      <c r="VM63" s="746" t="s">
        <v>1196</v>
      </c>
      <c r="VN63" s="746" t="s">
        <v>1196</v>
      </c>
      <c r="VO63" s="746" t="s">
        <v>1196</v>
      </c>
      <c r="VP63" s="746" t="s">
        <v>1196</v>
      </c>
      <c r="VQ63" s="746" t="s">
        <v>1196</v>
      </c>
      <c r="VR63" s="746" t="s">
        <v>1196</v>
      </c>
      <c r="VS63" s="746" t="s">
        <v>1196</v>
      </c>
      <c r="VT63" s="746" t="s">
        <v>1196</v>
      </c>
      <c r="VU63" s="746" t="s">
        <v>1196</v>
      </c>
      <c r="VV63" s="746" t="s">
        <v>1196</v>
      </c>
      <c r="VW63" s="746" t="s">
        <v>1196</v>
      </c>
      <c r="VX63" s="746" t="s">
        <v>1196</v>
      </c>
      <c r="VY63" s="746" t="s">
        <v>1196</v>
      </c>
      <c r="VZ63" s="746" t="s">
        <v>1196</v>
      </c>
      <c r="WA63" s="746" t="s">
        <v>1196</v>
      </c>
      <c r="WB63" s="746" t="s">
        <v>1196</v>
      </c>
      <c r="WC63" s="746" t="s">
        <v>1196</v>
      </c>
      <c r="WD63" s="746" t="s">
        <v>1196</v>
      </c>
      <c r="WE63" s="746" t="s">
        <v>1196</v>
      </c>
      <c r="WF63" s="746" t="s">
        <v>1196</v>
      </c>
      <c r="WG63" s="746" t="s">
        <v>1196</v>
      </c>
      <c r="WH63" s="746" t="s">
        <v>1196</v>
      </c>
      <c r="WI63" s="746" t="s">
        <v>1196</v>
      </c>
      <c r="WJ63" s="746" t="s">
        <v>1196</v>
      </c>
      <c r="WK63" s="746" t="s">
        <v>1196</v>
      </c>
      <c r="WL63" s="746" t="s">
        <v>1196</v>
      </c>
      <c r="WM63" s="746" t="s">
        <v>1196</v>
      </c>
      <c r="WN63" s="746" t="s">
        <v>1196</v>
      </c>
      <c r="WO63" s="746" t="s">
        <v>1196</v>
      </c>
      <c r="WP63" s="746" t="s">
        <v>1196</v>
      </c>
      <c r="WQ63" s="746" t="s">
        <v>1196</v>
      </c>
      <c r="WR63" s="746" t="s">
        <v>1196</v>
      </c>
      <c r="WS63" s="746" t="s">
        <v>1196</v>
      </c>
      <c r="WT63" s="746" t="s">
        <v>1196</v>
      </c>
      <c r="WU63" s="746" t="s">
        <v>1196</v>
      </c>
      <c r="WV63" s="746" t="s">
        <v>1196</v>
      </c>
      <c r="WW63" s="746" t="s">
        <v>1196</v>
      </c>
      <c r="WX63" s="746" t="s">
        <v>1196</v>
      </c>
      <c r="WY63" s="746" t="s">
        <v>1196</v>
      </c>
      <c r="WZ63" s="746" t="s">
        <v>1196</v>
      </c>
      <c r="XA63" s="746" t="s">
        <v>1196</v>
      </c>
      <c r="XB63" s="746" t="s">
        <v>1196</v>
      </c>
      <c r="XC63" s="746" t="s">
        <v>1196</v>
      </c>
      <c r="XD63" s="746" t="s">
        <v>1196</v>
      </c>
      <c r="XE63" s="746" t="s">
        <v>1196</v>
      </c>
      <c r="XF63" s="746" t="s">
        <v>1196</v>
      </c>
      <c r="XG63" s="746" t="s">
        <v>1196</v>
      </c>
      <c r="XH63" s="746" t="s">
        <v>1196</v>
      </c>
      <c r="XI63" s="746" t="s">
        <v>1196</v>
      </c>
      <c r="XJ63" s="746" t="s">
        <v>1196</v>
      </c>
      <c r="XK63" s="746" t="s">
        <v>1196</v>
      </c>
      <c r="XL63" s="746" t="s">
        <v>1196</v>
      </c>
      <c r="XM63" s="746" t="s">
        <v>1196</v>
      </c>
      <c r="XN63" s="746" t="s">
        <v>1196</v>
      </c>
      <c r="XO63" s="746" t="s">
        <v>1196</v>
      </c>
      <c r="XP63" s="746" t="s">
        <v>1196</v>
      </c>
      <c r="XQ63" s="746" t="s">
        <v>1196</v>
      </c>
      <c r="XR63" s="746" t="s">
        <v>1196</v>
      </c>
      <c r="XS63" s="746" t="s">
        <v>1196</v>
      </c>
      <c r="XT63" s="746" t="s">
        <v>1196</v>
      </c>
      <c r="XU63" s="746" t="s">
        <v>1196</v>
      </c>
      <c r="XV63" s="746" t="s">
        <v>1196</v>
      </c>
      <c r="XW63" s="746" t="s">
        <v>1196</v>
      </c>
      <c r="XX63" s="746" t="s">
        <v>1196</v>
      </c>
      <c r="XY63" s="746" t="s">
        <v>1196</v>
      </c>
      <c r="XZ63" s="746" t="s">
        <v>1196</v>
      </c>
      <c r="YA63" s="746" t="s">
        <v>1196</v>
      </c>
      <c r="YB63" s="746" t="s">
        <v>1196</v>
      </c>
      <c r="YC63" s="746" t="s">
        <v>1196</v>
      </c>
      <c r="YD63" s="746" t="s">
        <v>1196</v>
      </c>
      <c r="YE63" s="746" t="s">
        <v>1196</v>
      </c>
      <c r="YF63" s="746" t="s">
        <v>1196</v>
      </c>
      <c r="YG63" s="746" t="s">
        <v>1196</v>
      </c>
      <c r="YH63" s="746" t="s">
        <v>1196</v>
      </c>
      <c r="YI63" s="746" t="s">
        <v>1196</v>
      </c>
      <c r="YJ63" s="746" t="s">
        <v>1196</v>
      </c>
      <c r="YK63" s="746" t="s">
        <v>1196</v>
      </c>
      <c r="YL63" s="746" t="s">
        <v>1196</v>
      </c>
      <c r="YM63" s="746" t="s">
        <v>1196</v>
      </c>
      <c r="YN63" s="746" t="s">
        <v>1196</v>
      </c>
      <c r="YO63" s="746" t="s">
        <v>1196</v>
      </c>
      <c r="YP63" s="746" t="s">
        <v>1196</v>
      </c>
      <c r="YQ63" s="746" t="s">
        <v>1196</v>
      </c>
      <c r="YR63" s="746" t="s">
        <v>1196</v>
      </c>
      <c r="YS63" s="746" t="s">
        <v>1196</v>
      </c>
      <c r="YT63" s="746" t="s">
        <v>1196</v>
      </c>
      <c r="YU63" s="746" t="s">
        <v>1196</v>
      </c>
      <c r="YV63" s="746" t="s">
        <v>1196</v>
      </c>
      <c r="YW63" s="746" t="s">
        <v>1196</v>
      </c>
      <c r="YX63" s="746" t="s">
        <v>1196</v>
      </c>
      <c r="YY63" s="746" t="s">
        <v>1196</v>
      </c>
      <c r="YZ63" s="746" t="s">
        <v>1196</v>
      </c>
      <c r="ZA63" s="746" t="s">
        <v>1196</v>
      </c>
      <c r="ZB63" s="746" t="s">
        <v>1196</v>
      </c>
      <c r="ZC63" s="746" t="s">
        <v>1196</v>
      </c>
      <c r="ZD63" s="746" t="s">
        <v>1196</v>
      </c>
      <c r="ZE63" s="746" t="s">
        <v>1196</v>
      </c>
      <c r="ZF63" s="746" t="s">
        <v>1196</v>
      </c>
      <c r="ZG63" s="746" t="s">
        <v>1196</v>
      </c>
      <c r="ZH63" s="746" t="s">
        <v>1196</v>
      </c>
      <c r="ZI63" s="746" t="s">
        <v>1196</v>
      </c>
      <c r="ZJ63" s="746" t="s">
        <v>1196</v>
      </c>
      <c r="ZK63" s="746" t="s">
        <v>1196</v>
      </c>
      <c r="ZL63" s="746" t="s">
        <v>1196</v>
      </c>
      <c r="ZM63" s="746" t="s">
        <v>1196</v>
      </c>
      <c r="ZN63" s="746" t="s">
        <v>1196</v>
      </c>
      <c r="ZO63" s="746" t="s">
        <v>1196</v>
      </c>
      <c r="ZP63" s="746" t="s">
        <v>1196</v>
      </c>
      <c r="ZQ63" s="746" t="s">
        <v>1196</v>
      </c>
      <c r="ZR63" s="746" t="s">
        <v>1196</v>
      </c>
      <c r="ZS63" s="746" t="s">
        <v>1196</v>
      </c>
      <c r="ZT63" s="746" t="s">
        <v>1196</v>
      </c>
      <c r="ZU63" s="746" t="s">
        <v>1196</v>
      </c>
      <c r="ZV63" s="746" t="s">
        <v>1196</v>
      </c>
      <c r="ZW63" s="746" t="s">
        <v>1196</v>
      </c>
      <c r="ZX63" s="746" t="s">
        <v>1196</v>
      </c>
      <c r="ZY63" s="746" t="s">
        <v>1196</v>
      </c>
      <c r="ZZ63" s="746" t="s">
        <v>1196</v>
      </c>
      <c r="AAA63" s="746" t="s">
        <v>1196</v>
      </c>
      <c r="AAB63" s="746" t="s">
        <v>1196</v>
      </c>
      <c r="AAC63" s="746" t="s">
        <v>1196</v>
      </c>
      <c r="AAD63" s="746" t="s">
        <v>1196</v>
      </c>
      <c r="AAE63" s="746" t="s">
        <v>1196</v>
      </c>
      <c r="AAF63" s="746" t="s">
        <v>1196</v>
      </c>
      <c r="AAG63" s="746" t="s">
        <v>1196</v>
      </c>
      <c r="AAH63" s="746" t="s">
        <v>1196</v>
      </c>
      <c r="AAI63" s="746" t="s">
        <v>1196</v>
      </c>
      <c r="AAJ63" s="746" t="s">
        <v>1196</v>
      </c>
      <c r="AAK63" s="746" t="s">
        <v>1196</v>
      </c>
      <c r="AAL63" s="746" t="s">
        <v>1196</v>
      </c>
      <c r="AAM63" s="746" t="s">
        <v>1196</v>
      </c>
      <c r="AAN63" s="746" t="s">
        <v>1196</v>
      </c>
      <c r="AAO63" s="746" t="s">
        <v>1196</v>
      </c>
      <c r="AAP63" s="746" t="s">
        <v>1196</v>
      </c>
      <c r="AAQ63" s="746" t="s">
        <v>1196</v>
      </c>
      <c r="AAR63" s="746" t="s">
        <v>1196</v>
      </c>
      <c r="AAS63" s="746" t="s">
        <v>1196</v>
      </c>
      <c r="AAT63" s="746" t="s">
        <v>1196</v>
      </c>
      <c r="AAU63" s="746" t="s">
        <v>1196</v>
      </c>
      <c r="AAV63" s="746" t="s">
        <v>1196</v>
      </c>
      <c r="AAW63" s="746" t="s">
        <v>1196</v>
      </c>
      <c r="AAX63" s="746" t="s">
        <v>1196</v>
      </c>
      <c r="AAY63" s="746" t="s">
        <v>1196</v>
      </c>
      <c r="AAZ63" s="746" t="s">
        <v>1196</v>
      </c>
      <c r="ABA63" s="746" t="s">
        <v>1196</v>
      </c>
      <c r="ABB63" s="746" t="s">
        <v>1196</v>
      </c>
      <c r="ABC63" s="746" t="s">
        <v>1196</v>
      </c>
      <c r="ABD63" s="746" t="s">
        <v>1196</v>
      </c>
      <c r="ABE63" s="746" t="s">
        <v>1196</v>
      </c>
      <c r="ABF63" s="746" t="s">
        <v>1196</v>
      </c>
      <c r="ABG63" s="746" t="s">
        <v>1196</v>
      </c>
      <c r="ABH63" s="746" t="s">
        <v>1196</v>
      </c>
      <c r="ABI63" s="746" t="s">
        <v>1196</v>
      </c>
      <c r="ABJ63" s="746" t="s">
        <v>1196</v>
      </c>
      <c r="ABK63" s="746" t="s">
        <v>1196</v>
      </c>
      <c r="ABL63" s="746" t="s">
        <v>1196</v>
      </c>
      <c r="ABM63" s="746" t="s">
        <v>1196</v>
      </c>
      <c r="ABN63" s="746" t="s">
        <v>1196</v>
      </c>
      <c r="ABO63" s="746" t="s">
        <v>1196</v>
      </c>
      <c r="ABP63" s="746" t="s">
        <v>1196</v>
      </c>
      <c r="ABQ63" s="746" t="s">
        <v>1196</v>
      </c>
      <c r="ABR63" s="746" t="s">
        <v>1196</v>
      </c>
      <c r="ABS63" s="746" t="s">
        <v>1196</v>
      </c>
      <c r="ABT63" s="746" t="s">
        <v>1196</v>
      </c>
      <c r="ABU63" s="746" t="s">
        <v>1196</v>
      </c>
      <c r="ABV63" s="746" t="s">
        <v>1196</v>
      </c>
      <c r="ABW63" s="746" t="s">
        <v>1196</v>
      </c>
      <c r="ABX63" s="746" t="s">
        <v>1196</v>
      </c>
      <c r="ABY63" s="746" t="s">
        <v>1196</v>
      </c>
      <c r="ABZ63" s="746" t="s">
        <v>1196</v>
      </c>
      <c r="ACA63" s="746" t="s">
        <v>1196</v>
      </c>
      <c r="ACB63" s="746" t="s">
        <v>1196</v>
      </c>
      <c r="ACC63" s="746" t="s">
        <v>1196</v>
      </c>
      <c r="ACD63" s="746" t="s">
        <v>1196</v>
      </c>
      <c r="ACE63" s="746" t="s">
        <v>1196</v>
      </c>
      <c r="ACF63" s="746" t="s">
        <v>1196</v>
      </c>
      <c r="ACG63" s="746" t="s">
        <v>1196</v>
      </c>
      <c r="ACH63" s="746" t="s">
        <v>1196</v>
      </c>
      <c r="ACI63" s="746" t="s">
        <v>1196</v>
      </c>
      <c r="ACJ63" s="746" t="s">
        <v>1196</v>
      </c>
      <c r="ACK63" s="746" t="s">
        <v>1196</v>
      </c>
      <c r="ACL63" s="746" t="s">
        <v>1196</v>
      </c>
      <c r="ACM63" s="746" t="s">
        <v>1196</v>
      </c>
      <c r="ACN63" s="746" t="s">
        <v>1196</v>
      </c>
      <c r="ACO63" s="746" t="s">
        <v>1196</v>
      </c>
      <c r="ACP63" s="746" t="s">
        <v>1196</v>
      </c>
      <c r="ACQ63" s="746" t="s">
        <v>1196</v>
      </c>
      <c r="ACR63" s="746" t="s">
        <v>1196</v>
      </c>
      <c r="ACS63" s="746" t="s">
        <v>1196</v>
      </c>
      <c r="ACT63" s="746" t="s">
        <v>1196</v>
      </c>
      <c r="ACU63" s="746" t="s">
        <v>1196</v>
      </c>
      <c r="ACV63" s="746" t="s">
        <v>1196</v>
      </c>
      <c r="ACW63" s="746" t="s">
        <v>1196</v>
      </c>
      <c r="ACX63" s="746" t="s">
        <v>1196</v>
      </c>
      <c r="ACY63" s="746" t="s">
        <v>1196</v>
      </c>
      <c r="ACZ63" s="746" t="s">
        <v>1196</v>
      </c>
      <c r="ADA63" s="746" t="s">
        <v>1196</v>
      </c>
      <c r="ADB63" s="746" t="s">
        <v>1196</v>
      </c>
      <c r="ADC63" s="746" t="s">
        <v>1196</v>
      </c>
      <c r="ADD63" s="746" t="s">
        <v>1196</v>
      </c>
      <c r="ADE63" s="746" t="s">
        <v>1196</v>
      </c>
      <c r="ADF63" s="746" t="s">
        <v>1196</v>
      </c>
      <c r="ADG63" s="746" t="s">
        <v>1196</v>
      </c>
      <c r="ADH63" s="746" t="s">
        <v>1196</v>
      </c>
      <c r="ADI63" s="746" t="s">
        <v>1196</v>
      </c>
      <c r="ADJ63" s="746" t="s">
        <v>1196</v>
      </c>
      <c r="ADK63" s="746" t="s">
        <v>1196</v>
      </c>
      <c r="ADL63" s="746" t="s">
        <v>1196</v>
      </c>
      <c r="ADM63" s="746" t="s">
        <v>1196</v>
      </c>
      <c r="ADN63" s="746" t="s">
        <v>1196</v>
      </c>
      <c r="ADO63" s="746" t="s">
        <v>1196</v>
      </c>
      <c r="ADP63" s="746" t="s">
        <v>1196</v>
      </c>
      <c r="ADQ63" s="746" t="s">
        <v>1196</v>
      </c>
      <c r="ADR63" s="746" t="s">
        <v>1196</v>
      </c>
      <c r="ADS63" s="746" t="s">
        <v>1196</v>
      </c>
      <c r="ADT63" s="746" t="s">
        <v>1196</v>
      </c>
      <c r="ADU63" s="746" t="s">
        <v>1196</v>
      </c>
      <c r="ADV63" s="746" t="s">
        <v>1196</v>
      </c>
      <c r="ADW63" s="746" t="s">
        <v>1196</v>
      </c>
      <c r="ADX63" s="746" t="s">
        <v>1196</v>
      </c>
      <c r="ADY63" s="746" t="s">
        <v>1196</v>
      </c>
      <c r="ADZ63" s="746" t="s">
        <v>1196</v>
      </c>
      <c r="AEA63" s="746" t="s">
        <v>1196</v>
      </c>
      <c r="AEB63" s="746" t="s">
        <v>1196</v>
      </c>
      <c r="AEC63" s="746" t="s">
        <v>1196</v>
      </c>
      <c r="AED63" s="746" t="s">
        <v>1196</v>
      </c>
      <c r="AEE63" s="746" t="s">
        <v>1196</v>
      </c>
      <c r="AEF63" s="746" t="s">
        <v>1196</v>
      </c>
      <c r="AEG63" s="746" t="s">
        <v>1196</v>
      </c>
      <c r="AEH63" s="746" t="s">
        <v>1196</v>
      </c>
      <c r="AEI63" s="746" t="s">
        <v>1196</v>
      </c>
      <c r="AEJ63" s="746" t="s">
        <v>1196</v>
      </c>
      <c r="AEK63" s="746" t="s">
        <v>1196</v>
      </c>
      <c r="AEL63" s="746" t="s">
        <v>1196</v>
      </c>
      <c r="AEM63" s="746" t="s">
        <v>1196</v>
      </c>
      <c r="AEN63" s="746" t="s">
        <v>1196</v>
      </c>
      <c r="AEO63" s="746" t="s">
        <v>1196</v>
      </c>
      <c r="AEP63" s="746" t="s">
        <v>1196</v>
      </c>
      <c r="AEQ63" s="746" t="s">
        <v>1196</v>
      </c>
      <c r="AER63" s="746" t="s">
        <v>1196</v>
      </c>
      <c r="AES63" s="746" t="s">
        <v>1196</v>
      </c>
      <c r="AET63" s="746" t="s">
        <v>1196</v>
      </c>
      <c r="AEU63" s="746" t="s">
        <v>1196</v>
      </c>
      <c r="AEV63" s="746" t="s">
        <v>1196</v>
      </c>
      <c r="AEW63" s="746" t="s">
        <v>1196</v>
      </c>
      <c r="AEX63" s="746" t="s">
        <v>1196</v>
      </c>
      <c r="AEY63" s="746" t="s">
        <v>1196</v>
      </c>
      <c r="AEZ63" s="746" t="s">
        <v>1196</v>
      </c>
      <c r="AFA63" s="746" t="s">
        <v>1196</v>
      </c>
      <c r="AFB63" s="746" t="s">
        <v>1196</v>
      </c>
      <c r="AFC63" s="746" t="s">
        <v>1196</v>
      </c>
      <c r="AFD63" s="746" t="s">
        <v>1196</v>
      </c>
      <c r="AFE63" s="746" t="s">
        <v>1196</v>
      </c>
      <c r="AFF63" s="746" t="s">
        <v>1196</v>
      </c>
      <c r="AFG63" s="746" t="s">
        <v>1196</v>
      </c>
      <c r="AFH63" s="746" t="s">
        <v>1196</v>
      </c>
      <c r="AFI63" s="746" t="s">
        <v>1196</v>
      </c>
      <c r="AFJ63" s="746" t="s">
        <v>1196</v>
      </c>
      <c r="AFK63" s="746" t="s">
        <v>1196</v>
      </c>
      <c r="AFL63" s="746" t="s">
        <v>1196</v>
      </c>
      <c r="AFM63" s="746" t="s">
        <v>1196</v>
      </c>
      <c r="AFN63" s="746" t="s">
        <v>1196</v>
      </c>
      <c r="AFO63" s="746" t="s">
        <v>1196</v>
      </c>
      <c r="AFP63" s="746" t="s">
        <v>1196</v>
      </c>
      <c r="AFQ63" s="746" t="s">
        <v>1196</v>
      </c>
      <c r="AFR63" s="746" t="s">
        <v>1196</v>
      </c>
      <c r="AFS63" s="746" t="s">
        <v>1196</v>
      </c>
      <c r="AFT63" s="746" t="s">
        <v>1196</v>
      </c>
      <c r="AFU63" s="746" t="s">
        <v>1196</v>
      </c>
      <c r="AFV63" s="746" t="s">
        <v>1196</v>
      </c>
      <c r="AFW63" s="746" t="s">
        <v>1196</v>
      </c>
      <c r="AFX63" s="746" t="s">
        <v>1196</v>
      </c>
      <c r="AFY63" s="746" t="s">
        <v>1196</v>
      </c>
      <c r="AFZ63" s="746" t="s">
        <v>1196</v>
      </c>
      <c r="AGA63" s="746" t="s">
        <v>1196</v>
      </c>
      <c r="AGB63" s="746" t="s">
        <v>1196</v>
      </c>
      <c r="AGC63" s="746" t="s">
        <v>1196</v>
      </c>
      <c r="AGD63" s="746" t="s">
        <v>1196</v>
      </c>
      <c r="AGE63" s="746" t="s">
        <v>1196</v>
      </c>
      <c r="AGF63" s="746" t="s">
        <v>1196</v>
      </c>
      <c r="AGG63" s="746" t="s">
        <v>1196</v>
      </c>
      <c r="AGH63" s="746" t="s">
        <v>1196</v>
      </c>
      <c r="AGI63" s="746" t="s">
        <v>1196</v>
      </c>
      <c r="AGJ63" s="746" t="s">
        <v>1196</v>
      </c>
      <c r="AGK63" s="746" t="s">
        <v>1196</v>
      </c>
      <c r="AGL63" s="746" t="s">
        <v>1196</v>
      </c>
      <c r="AGM63" s="746" t="s">
        <v>1196</v>
      </c>
      <c r="AGN63" s="746" t="s">
        <v>1196</v>
      </c>
      <c r="AGO63" s="746" t="s">
        <v>1196</v>
      </c>
      <c r="AGP63" s="746" t="s">
        <v>1196</v>
      </c>
      <c r="AGQ63" s="746" t="s">
        <v>1196</v>
      </c>
      <c r="AGR63" s="746" t="s">
        <v>1196</v>
      </c>
      <c r="AGS63" s="746" t="s">
        <v>1196</v>
      </c>
      <c r="AGT63" s="746" t="s">
        <v>1196</v>
      </c>
      <c r="AGU63" s="746" t="s">
        <v>1196</v>
      </c>
      <c r="AGV63" s="746" t="s">
        <v>1196</v>
      </c>
      <c r="AGW63" s="746" t="s">
        <v>1196</v>
      </c>
      <c r="AGX63" s="746" t="s">
        <v>1196</v>
      </c>
      <c r="AGY63" s="746" t="s">
        <v>1196</v>
      </c>
      <c r="AGZ63" s="746" t="s">
        <v>1196</v>
      </c>
      <c r="AHA63" s="746" t="s">
        <v>1196</v>
      </c>
      <c r="AHB63" s="746" t="s">
        <v>1196</v>
      </c>
      <c r="AHC63" s="746" t="s">
        <v>1196</v>
      </c>
      <c r="AHD63" s="746" t="s">
        <v>1196</v>
      </c>
      <c r="AHE63" s="746" t="s">
        <v>1196</v>
      </c>
      <c r="AHF63" s="746" t="s">
        <v>1196</v>
      </c>
      <c r="AHG63" s="746" t="s">
        <v>1196</v>
      </c>
      <c r="AHH63" s="746" t="s">
        <v>1196</v>
      </c>
      <c r="AHI63" s="746" t="s">
        <v>1196</v>
      </c>
      <c r="AHJ63" s="746" t="s">
        <v>1196</v>
      </c>
      <c r="AHK63" s="746" t="s">
        <v>1196</v>
      </c>
      <c r="AHL63" s="746" t="s">
        <v>1196</v>
      </c>
      <c r="AHM63" s="746" t="s">
        <v>1196</v>
      </c>
      <c r="AHN63" s="746" t="s">
        <v>1196</v>
      </c>
      <c r="AHO63" s="746" t="s">
        <v>1196</v>
      </c>
      <c r="AHP63" s="746" t="s">
        <v>1196</v>
      </c>
      <c r="AHQ63" s="746" t="s">
        <v>1196</v>
      </c>
      <c r="AHR63" s="746" t="s">
        <v>1196</v>
      </c>
      <c r="AHS63" s="746" t="s">
        <v>1196</v>
      </c>
      <c r="AHT63" s="746" t="s">
        <v>1196</v>
      </c>
      <c r="AHU63" s="746" t="s">
        <v>1196</v>
      </c>
      <c r="AHV63" s="746" t="s">
        <v>1196</v>
      </c>
      <c r="AHW63" s="746" t="s">
        <v>1196</v>
      </c>
      <c r="AHX63" s="746" t="s">
        <v>1196</v>
      </c>
      <c r="AHY63" s="746" t="s">
        <v>1196</v>
      </c>
      <c r="AHZ63" s="746" t="s">
        <v>1196</v>
      </c>
      <c r="AIA63" s="746" t="s">
        <v>1196</v>
      </c>
      <c r="AIB63" s="746" t="s">
        <v>1196</v>
      </c>
      <c r="AIC63" s="746" t="s">
        <v>1196</v>
      </c>
      <c r="AID63" s="746" t="s">
        <v>1196</v>
      </c>
      <c r="AIE63" s="746" t="s">
        <v>1196</v>
      </c>
      <c r="AIF63" s="746" t="s">
        <v>1196</v>
      </c>
      <c r="AIG63" s="746" t="s">
        <v>1196</v>
      </c>
      <c r="AIH63" s="746" t="s">
        <v>1196</v>
      </c>
      <c r="AII63" s="746" t="s">
        <v>1196</v>
      </c>
      <c r="AIJ63" s="746" t="s">
        <v>1196</v>
      </c>
      <c r="AIK63" s="746" t="s">
        <v>1196</v>
      </c>
      <c r="AIL63" s="746" t="s">
        <v>1196</v>
      </c>
      <c r="AIM63" s="746" t="s">
        <v>1196</v>
      </c>
      <c r="AIN63" s="746" t="s">
        <v>1196</v>
      </c>
      <c r="AIO63" s="746" t="s">
        <v>1196</v>
      </c>
      <c r="AIP63" s="746" t="s">
        <v>1196</v>
      </c>
      <c r="AIQ63" s="746" t="s">
        <v>1196</v>
      </c>
      <c r="AIR63" s="746" t="s">
        <v>1196</v>
      </c>
      <c r="AIS63" s="746" t="s">
        <v>1196</v>
      </c>
      <c r="AIT63" s="746" t="s">
        <v>1196</v>
      </c>
      <c r="AIU63" s="746" t="s">
        <v>1196</v>
      </c>
      <c r="AIV63" s="746" t="s">
        <v>1196</v>
      </c>
      <c r="AIW63" s="746" t="s">
        <v>1196</v>
      </c>
      <c r="AIX63" s="746" t="s">
        <v>1196</v>
      </c>
      <c r="AIY63" s="746" t="s">
        <v>1196</v>
      </c>
      <c r="AIZ63" s="746" t="s">
        <v>1196</v>
      </c>
      <c r="AJA63" s="746" t="s">
        <v>1196</v>
      </c>
      <c r="AJB63" s="746" t="s">
        <v>1196</v>
      </c>
      <c r="AJC63" s="746" t="s">
        <v>1196</v>
      </c>
      <c r="AJD63" s="746" t="s">
        <v>1196</v>
      </c>
      <c r="AJE63" s="746" t="s">
        <v>1196</v>
      </c>
      <c r="AJF63" s="746" t="s">
        <v>1196</v>
      </c>
      <c r="AJG63" s="746" t="s">
        <v>1196</v>
      </c>
      <c r="AJH63" s="746" t="s">
        <v>1196</v>
      </c>
      <c r="AJI63" s="746" t="s">
        <v>1196</v>
      </c>
      <c r="AJJ63" s="746" t="s">
        <v>1196</v>
      </c>
      <c r="AJK63" s="746" t="s">
        <v>1196</v>
      </c>
      <c r="AJL63" s="746" t="s">
        <v>1196</v>
      </c>
      <c r="AJM63" s="746" t="s">
        <v>1196</v>
      </c>
      <c r="AJN63" s="746" t="s">
        <v>1196</v>
      </c>
      <c r="AJO63" s="746" t="s">
        <v>1196</v>
      </c>
      <c r="AJP63" s="746" t="s">
        <v>1196</v>
      </c>
      <c r="AJQ63" s="746" t="s">
        <v>1196</v>
      </c>
      <c r="AJR63" s="746" t="s">
        <v>1196</v>
      </c>
      <c r="AJS63" s="746" t="s">
        <v>1196</v>
      </c>
      <c r="AJT63" s="746" t="s">
        <v>1196</v>
      </c>
      <c r="AJU63" s="746" t="s">
        <v>1196</v>
      </c>
      <c r="AJV63" s="746" t="s">
        <v>1196</v>
      </c>
      <c r="AJW63" s="746" t="s">
        <v>1196</v>
      </c>
      <c r="AJX63" s="746" t="s">
        <v>1196</v>
      </c>
      <c r="AJY63" s="746" t="s">
        <v>1196</v>
      </c>
      <c r="AJZ63" s="746" t="s">
        <v>1196</v>
      </c>
      <c r="AKA63" s="746" t="s">
        <v>1196</v>
      </c>
      <c r="AKB63" s="746" t="s">
        <v>1196</v>
      </c>
      <c r="AKC63" s="746" t="s">
        <v>1196</v>
      </c>
      <c r="AKD63" s="746" t="s">
        <v>1196</v>
      </c>
      <c r="AKE63" s="746" t="s">
        <v>1196</v>
      </c>
      <c r="AKF63" s="746" t="s">
        <v>1196</v>
      </c>
      <c r="AKG63" s="746" t="s">
        <v>1196</v>
      </c>
      <c r="AKH63" s="746" t="s">
        <v>1196</v>
      </c>
      <c r="AKI63" s="746" t="s">
        <v>1196</v>
      </c>
      <c r="AKJ63" s="746" t="s">
        <v>1196</v>
      </c>
      <c r="AKK63" s="746" t="s">
        <v>1196</v>
      </c>
      <c r="AKL63" s="746" t="s">
        <v>1196</v>
      </c>
      <c r="AKM63" s="746" t="s">
        <v>1196</v>
      </c>
      <c r="AKN63" s="746" t="s">
        <v>1196</v>
      </c>
      <c r="AKO63" s="746" t="s">
        <v>1196</v>
      </c>
      <c r="AKP63" s="746" t="s">
        <v>1196</v>
      </c>
      <c r="AKQ63" s="746" t="s">
        <v>1196</v>
      </c>
      <c r="AKR63" s="746" t="s">
        <v>1196</v>
      </c>
      <c r="AKS63" s="746" t="s">
        <v>1196</v>
      </c>
      <c r="AKT63" s="746" t="s">
        <v>1196</v>
      </c>
      <c r="AKU63" s="746" t="s">
        <v>1196</v>
      </c>
      <c r="AKV63" s="746" t="s">
        <v>1196</v>
      </c>
      <c r="AKW63" s="746" t="s">
        <v>1196</v>
      </c>
      <c r="AKX63" s="746" t="s">
        <v>1196</v>
      </c>
      <c r="AKY63" s="746" t="s">
        <v>1196</v>
      </c>
      <c r="AKZ63" s="746" t="s">
        <v>1196</v>
      </c>
      <c r="ALA63" s="746" t="s">
        <v>1196</v>
      </c>
      <c r="ALB63" s="746" t="s">
        <v>1196</v>
      </c>
      <c r="ALC63" s="746" t="s">
        <v>1196</v>
      </c>
      <c r="ALD63" s="746" t="s">
        <v>1196</v>
      </c>
      <c r="ALE63" s="746" t="s">
        <v>1196</v>
      </c>
      <c r="ALF63" s="746" t="s">
        <v>1196</v>
      </c>
      <c r="ALG63" s="746" t="s">
        <v>1196</v>
      </c>
      <c r="ALH63" s="746" t="s">
        <v>1196</v>
      </c>
      <c r="ALI63" s="746" t="s">
        <v>1196</v>
      </c>
      <c r="ALJ63" s="746" t="s">
        <v>1196</v>
      </c>
      <c r="ALK63" s="746" t="s">
        <v>1196</v>
      </c>
      <c r="ALL63" s="746" t="s">
        <v>1196</v>
      </c>
      <c r="ALM63" s="746" t="s">
        <v>1196</v>
      </c>
      <c r="ALN63" s="746" t="s">
        <v>1196</v>
      </c>
      <c r="ALO63" s="746" t="s">
        <v>1196</v>
      </c>
      <c r="ALP63" s="746" t="s">
        <v>1196</v>
      </c>
      <c r="ALQ63" s="746" t="s">
        <v>1196</v>
      </c>
      <c r="ALR63" s="746" t="s">
        <v>1196</v>
      </c>
      <c r="ALS63" s="746" t="s">
        <v>1196</v>
      </c>
      <c r="ALT63" s="746" t="s">
        <v>1196</v>
      </c>
      <c r="ALU63" s="746" t="s">
        <v>1196</v>
      </c>
      <c r="ALV63" s="746" t="s">
        <v>1196</v>
      </c>
      <c r="ALW63" s="746" t="s">
        <v>1196</v>
      </c>
      <c r="ALX63" s="746" t="s">
        <v>1196</v>
      </c>
      <c r="ALY63" s="746" t="s">
        <v>1196</v>
      </c>
      <c r="ALZ63" s="746" t="s">
        <v>1196</v>
      </c>
      <c r="AMA63" s="746" t="s">
        <v>1196</v>
      </c>
      <c r="AMB63" s="746" t="s">
        <v>1196</v>
      </c>
      <c r="AMC63" s="746" t="s">
        <v>1196</v>
      </c>
      <c r="AMD63" s="746" t="s">
        <v>1196</v>
      </c>
      <c r="AME63" s="746" t="s">
        <v>1196</v>
      </c>
      <c r="AMF63" s="746" t="s">
        <v>1196</v>
      </c>
      <c r="AMG63" s="746" t="s">
        <v>1196</v>
      </c>
      <c r="AMH63" s="746" t="s">
        <v>1196</v>
      </c>
      <c r="AMI63" s="746" t="s">
        <v>1196</v>
      </c>
      <c r="AMJ63" s="746" t="s">
        <v>1196</v>
      </c>
      <c r="AMK63" s="746" t="s">
        <v>1196</v>
      </c>
      <c r="AML63" s="746" t="s">
        <v>1196</v>
      </c>
      <c r="AMM63" s="746" t="s">
        <v>1196</v>
      </c>
      <c r="AMN63" s="746" t="s">
        <v>1196</v>
      </c>
      <c r="AMO63" s="746" t="s">
        <v>1196</v>
      </c>
      <c r="AMP63" s="746" t="s">
        <v>1196</v>
      </c>
      <c r="AMQ63" s="746" t="s">
        <v>1196</v>
      </c>
      <c r="AMR63" s="746" t="s">
        <v>1196</v>
      </c>
      <c r="AMS63" s="746" t="s">
        <v>1196</v>
      </c>
      <c r="AMT63" s="746" t="s">
        <v>1196</v>
      </c>
      <c r="AMU63" s="746" t="s">
        <v>1196</v>
      </c>
      <c r="AMV63" s="746" t="s">
        <v>1196</v>
      </c>
      <c r="AMW63" s="746" t="s">
        <v>1196</v>
      </c>
      <c r="AMX63" s="746" t="s">
        <v>1196</v>
      </c>
      <c r="AMY63" s="746" t="s">
        <v>1196</v>
      </c>
      <c r="AMZ63" s="746" t="s">
        <v>1196</v>
      </c>
      <c r="ANA63" s="746" t="s">
        <v>1196</v>
      </c>
      <c r="ANB63" s="746" t="s">
        <v>1196</v>
      </c>
      <c r="ANC63" s="746" t="s">
        <v>1196</v>
      </c>
      <c r="AND63" s="746" t="s">
        <v>1196</v>
      </c>
      <c r="ANE63" s="746" t="s">
        <v>1196</v>
      </c>
      <c r="ANF63" s="746" t="s">
        <v>1196</v>
      </c>
      <c r="ANG63" s="746" t="s">
        <v>1196</v>
      </c>
      <c r="ANH63" s="746" t="s">
        <v>1196</v>
      </c>
      <c r="ANI63" s="746" t="s">
        <v>1196</v>
      </c>
      <c r="ANJ63" s="746" t="s">
        <v>1196</v>
      </c>
      <c r="ANK63" s="746" t="s">
        <v>1196</v>
      </c>
      <c r="ANL63" s="746" t="s">
        <v>1196</v>
      </c>
      <c r="ANM63" s="746" t="s">
        <v>1196</v>
      </c>
      <c r="ANN63" s="746" t="s">
        <v>1196</v>
      </c>
      <c r="ANO63" s="746" t="s">
        <v>1196</v>
      </c>
      <c r="ANP63" s="746" t="s">
        <v>1196</v>
      </c>
      <c r="ANQ63" s="746" t="s">
        <v>1196</v>
      </c>
      <c r="ANR63" s="746" t="s">
        <v>1196</v>
      </c>
      <c r="ANS63" s="746" t="s">
        <v>1196</v>
      </c>
      <c r="ANT63" s="746" t="s">
        <v>1196</v>
      </c>
      <c r="ANU63" s="746" t="s">
        <v>1196</v>
      </c>
      <c r="ANV63" s="746" t="s">
        <v>1196</v>
      </c>
      <c r="ANW63" s="746" t="s">
        <v>1196</v>
      </c>
      <c r="ANX63" s="746" t="s">
        <v>1196</v>
      </c>
      <c r="ANY63" s="746" t="s">
        <v>1196</v>
      </c>
      <c r="ANZ63" s="746" t="s">
        <v>1196</v>
      </c>
      <c r="AOA63" s="746" t="s">
        <v>1196</v>
      </c>
      <c r="AOB63" s="746" t="s">
        <v>1196</v>
      </c>
      <c r="AOC63" s="746" t="s">
        <v>1196</v>
      </c>
      <c r="AOD63" s="746" t="s">
        <v>1196</v>
      </c>
      <c r="AOE63" s="746" t="s">
        <v>1196</v>
      </c>
      <c r="AOF63" s="746" t="s">
        <v>1196</v>
      </c>
      <c r="AOG63" s="746" t="s">
        <v>1196</v>
      </c>
      <c r="AOH63" s="746" t="s">
        <v>1196</v>
      </c>
      <c r="AOI63" s="746" t="s">
        <v>1196</v>
      </c>
      <c r="AOJ63" s="746" t="s">
        <v>1196</v>
      </c>
      <c r="AOK63" s="746" t="s">
        <v>1196</v>
      </c>
      <c r="AOL63" s="746" t="s">
        <v>1196</v>
      </c>
      <c r="AOM63" s="746" t="s">
        <v>1196</v>
      </c>
      <c r="AON63" s="746" t="s">
        <v>1196</v>
      </c>
      <c r="AOO63" s="746" t="s">
        <v>1196</v>
      </c>
      <c r="AOP63" s="746" t="s">
        <v>1196</v>
      </c>
      <c r="AOQ63" s="746" t="s">
        <v>1196</v>
      </c>
      <c r="AOR63" s="746" t="s">
        <v>1196</v>
      </c>
      <c r="AOS63" s="746" t="s">
        <v>1196</v>
      </c>
      <c r="AOT63" s="746" t="s">
        <v>1196</v>
      </c>
      <c r="AOU63" s="746" t="s">
        <v>1196</v>
      </c>
      <c r="AOV63" s="746" t="s">
        <v>1196</v>
      </c>
      <c r="AOW63" s="746" t="s">
        <v>1196</v>
      </c>
      <c r="AOX63" s="746" t="s">
        <v>1196</v>
      </c>
      <c r="AOY63" s="746" t="s">
        <v>1196</v>
      </c>
      <c r="AOZ63" s="746" t="s">
        <v>1196</v>
      </c>
      <c r="APA63" s="746" t="s">
        <v>1196</v>
      </c>
      <c r="APB63" s="746" t="s">
        <v>1196</v>
      </c>
      <c r="APC63" s="746" t="s">
        <v>1196</v>
      </c>
      <c r="APD63" s="746" t="s">
        <v>1196</v>
      </c>
      <c r="APE63" s="746" t="s">
        <v>1196</v>
      </c>
      <c r="APF63" s="746" t="s">
        <v>1196</v>
      </c>
      <c r="APG63" s="746" t="s">
        <v>1196</v>
      </c>
      <c r="APH63" s="746" t="s">
        <v>1196</v>
      </c>
      <c r="API63" s="746" t="s">
        <v>1196</v>
      </c>
      <c r="APJ63" s="746" t="s">
        <v>1196</v>
      </c>
      <c r="APK63" s="746" t="s">
        <v>1196</v>
      </c>
      <c r="APL63" s="746" t="s">
        <v>1196</v>
      </c>
      <c r="APM63" s="746" t="s">
        <v>1196</v>
      </c>
      <c r="APN63" s="746" t="s">
        <v>1196</v>
      </c>
      <c r="APO63" s="746" t="s">
        <v>1196</v>
      </c>
      <c r="APP63" s="746" t="s">
        <v>1196</v>
      </c>
      <c r="APQ63" s="746" t="s">
        <v>1196</v>
      </c>
      <c r="APR63" s="746" t="s">
        <v>1196</v>
      </c>
      <c r="APS63" s="746" t="s">
        <v>1196</v>
      </c>
      <c r="APT63" s="746" t="s">
        <v>1196</v>
      </c>
      <c r="APU63" s="746" t="s">
        <v>1196</v>
      </c>
      <c r="APV63" s="746" t="s">
        <v>1196</v>
      </c>
      <c r="APW63" s="746" t="s">
        <v>1196</v>
      </c>
      <c r="APX63" s="746" t="s">
        <v>1196</v>
      </c>
      <c r="APY63" s="746" t="s">
        <v>1196</v>
      </c>
      <c r="APZ63" s="746" t="s">
        <v>1196</v>
      </c>
      <c r="AQA63" s="746" t="s">
        <v>1196</v>
      </c>
      <c r="AQB63" s="746" t="s">
        <v>1196</v>
      </c>
      <c r="AQC63" s="746" t="s">
        <v>1196</v>
      </c>
      <c r="AQD63" s="746" t="s">
        <v>1196</v>
      </c>
      <c r="AQE63" s="746" t="s">
        <v>1196</v>
      </c>
      <c r="AQF63" s="746" t="s">
        <v>1196</v>
      </c>
      <c r="AQG63" s="746" t="s">
        <v>1196</v>
      </c>
      <c r="AQH63" s="746" t="s">
        <v>1196</v>
      </c>
      <c r="AQI63" s="746" t="s">
        <v>1196</v>
      </c>
      <c r="AQJ63" s="746" t="s">
        <v>1196</v>
      </c>
      <c r="AQK63" s="746" t="s">
        <v>1196</v>
      </c>
      <c r="AQL63" s="746" t="s">
        <v>1196</v>
      </c>
      <c r="AQM63" s="746" t="s">
        <v>1196</v>
      </c>
      <c r="AQN63" s="746" t="s">
        <v>1196</v>
      </c>
      <c r="AQO63" s="746" t="s">
        <v>1196</v>
      </c>
      <c r="AQP63" s="746" t="s">
        <v>1196</v>
      </c>
      <c r="AQQ63" s="746" t="s">
        <v>1196</v>
      </c>
      <c r="AQR63" s="746" t="s">
        <v>1196</v>
      </c>
      <c r="AQS63" s="746" t="s">
        <v>1196</v>
      </c>
      <c r="AQT63" s="746" t="s">
        <v>1196</v>
      </c>
      <c r="AQU63" s="746" t="s">
        <v>1196</v>
      </c>
      <c r="AQV63" s="746" t="s">
        <v>1196</v>
      </c>
      <c r="AQW63" s="746" t="s">
        <v>1196</v>
      </c>
      <c r="AQX63" s="746" t="s">
        <v>1196</v>
      </c>
      <c r="AQY63" s="746" t="s">
        <v>1196</v>
      </c>
      <c r="AQZ63" s="746" t="s">
        <v>1196</v>
      </c>
      <c r="ARA63" s="746" t="s">
        <v>1196</v>
      </c>
      <c r="ARB63" s="746" t="s">
        <v>1196</v>
      </c>
      <c r="ARC63" s="746" t="s">
        <v>1196</v>
      </c>
      <c r="ARD63" s="746" t="s">
        <v>1196</v>
      </c>
      <c r="ARE63" s="746" t="s">
        <v>1196</v>
      </c>
      <c r="ARF63" s="746" t="s">
        <v>1196</v>
      </c>
      <c r="ARG63" s="746" t="s">
        <v>1196</v>
      </c>
      <c r="ARH63" s="746" t="s">
        <v>1196</v>
      </c>
      <c r="ARI63" s="746" t="s">
        <v>1196</v>
      </c>
      <c r="ARJ63" s="746" t="s">
        <v>1196</v>
      </c>
      <c r="ARK63" s="746" t="s">
        <v>1196</v>
      </c>
      <c r="ARL63" s="746" t="s">
        <v>1196</v>
      </c>
      <c r="ARM63" s="746" t="s">
        <v>1196</v>
      </c>
      <c r="ARN63" s="746" t="s">
        <v>1196</v>
      </c>
      <c r="ARO63" s="746" t="s">
        <v>1196</v>
      </c>
      <c r="ARP63" s="746" t="s">
        <v>1196</v>
      </c>
      <c r="ARQ63" s="746" t="s">
        <v>1196</v>
      </c>
      <c r="ARR63" s="746" t="s">
        <v>1196</v>
      </c>
      <c r="ARS63" s="746" t="s">
        <v>1196</v>
      </c>
      <c r="ART63" s="746" t="s">
        <v>1196</v>
      </c>
      <c r="ARU63" s="746" t="s">
        <v>1196</v>
      </c>
      <c r="ARV63" s="746" t="s">
        <v>1196</v>
      </c>
      <c r="ARW63" s="746" t="s">
        <v>1196</v>
      </c>
      <c r="ARX63" s="746" t="s">
        <v>1196</v>
      </c>
      <c r="ARY63" s="746" t="s">
        <v>1196</v>
      </c>
      <c r="ARZ63" s="746" t="s">
        <v>1196</v>
      </c>
      <c r="ASA63" s="746" t="s">
        <v>1196</v>
      </c>
      <c r="ASB63" s="746" t="s">
        <v>1196</v>
      </c>
      <c r="ASC63" s="746" t="s">
        <v>1196</v>
      </c>
      <c r="ASD63" s="746" t="s">
        <v>1196</v>
      </c>
      <c r="ASE63" s="746" t="s">
        <v>1196</v>
      </c>
      <c r="ASF63" s="746" t="s">
        <v>1196</v>
      </c>
      <c r="ASG63" s="746" t="s">
        <v>1196</v>
      </c>
      <c r="ASH63" s="746" t="s">
        <v>1196</v>
      </c>
      <c r="ASI63" s="746" t="s">
        <v>1196</v>
      </c>
      <c r="ASJ63" s="746" t="s">
        <v>1196</v>
      </c>
      <c r="ASK63" s="746" t="s">
        <v>1196</v>
      </c>
      <c r="ASL63" s="746" t="s">
        <v>1196</v>
      </c>
      <c r="ASM63" s="746" t="s">
        <v>1196</v>
      </c>
      <c r="ASN63" s="746" t="s">
        <v>1196</v>
      </c>
      <c r="ASO63" s="746" t="s">
        <v>1196</v>
      </c>
      <c r="ASP63" s="746" t="s">
        <v>1196</v>
      </c>
      <c r="ASQ63" s="746" t="s">
        <v>1196</v>
      </c>
      <c r="ASR63" s="746" t="s">
        <v>1196</v>
      </c>
      <c r="ASS63" s="746" t="s">
        <v>1196</v>
      </c>
      <c r="AST63" s="746" t="s">
        <v>1196</v>
      </c>
      <c r="ASU63" s="746" t="s">
        <v>1196</v>
      </c>
      <c r="ASV63" s="746" t="s">
        <v>1196</v>
      </c>
      <c r="ASW63" s="746" t="s">
        <v>1196</v>
      </c>
      <c r="ASX63" s="746" t="s">
        <v>1196</v>
      </c>
      <c r="ASY63" s="746" t="s">
        <v>1196</v>
      </c>
      <c r="ASZ63" s="746" t="s">
        <v>1196</v>
      </c>
      <c r="ATA63" s="746" t="s">
        <v>1196</v>
      </c>
      <c r="ATB63" s="746" t="s">
        <v>1196</v>
      </c>
      <c r="ATC63" s="746" t="s">
        <v>1196</v>
      </c>
      <c r="ATD63" s="746" t="s">
        <v>1196</v>
      </c>
      <c r="ATE63" s="746" t="s">
        <v>1196</v>
      </c>
      <c r="ATF63" s="746" t="s">
        <v>1196</v>
      </c>
      <c r="ATG63" s="746" t="s">
        <v>1196</v>
      </c>
      <c r="ATH63" s="746" t="s">
        <v>1196</v>
      </c>
      <c r="ATI63" s="746" t="s">
        <v>1196</v>
      </c>
      <c r="ATJ63" s="746" t="s">
        <v>1196</v>
      </c>
      <c r="ATK63" s="746" t="s">
        <v>1196</v>
      </c>
      <c r="ATL63" s="746" t="s">
        <v>1196</v>
      </c>
      <c r="ATM63" s="746" t="s">
        <v>1196</v>
      </c>
      <c r="ATN63" s="746" t="s">
        <v>1196</v>
      </c>
      <c r="ATO63" s="746" t="s">
        <v>1196</v>
      </c>
      <c r="ATP63" s="746" t="s">
        <v>1196</v>
      </c>
      <c r="ATQ63" s="746" t="s">
        <v>1196</v>
      </c>
      <c r="ATR63" s="746" t="s">
        <v>1196</v>
      </c>
      <c r="ATS63" s="746" t="s">
        <v>1196</v>
      </c>
      <c r="ATT63" s="746" t="s">
        <v>1196</v>
      </c>
      <c r="ATU63" s="746" t="s">
        <v>1196</v>
      </c>
      <c r="ATV63" s="746" t="s">
        <v>1196</v>
      </c>
      <c r="ATW63" s="746" t="s">
        <v>1196</v>
      </c>
      <c r="ATX63" s="746" t="s">
        <v>1196</v>
      </c>
      <c r="ATY63" s="746" t="s">
        <v>1196</v>
      </c>
      <c r="ATZ63" s="746" t="s">
        <v>1196</v>
      </c>
      <c r="AUA63" s="746" t="s">
        <v>1196</v>
      </c>
      <c r="AUB63" s="746" t="s">
        <v>1196</v>
      </c>
      <c r="AUC63" s="746" t="s">
        <v>1196</v>
      </c>
      <c r="AUD63" s="746" t="s">
        <v>1196</v>
      </c>
      <c r="AUE63" s="746" t="s">
        <v>1196</v>
      </c>
      <c r="AUF63" s="746" t="s">
        <v>1196</v>
      </c>
      <c r="AUG63" s="746" t="s">
        <v>1196</v>
      </c>
      <c r="AUH63" s="746" t="s">
        <v>1196</v>
      </c>
      <c r="AUI63" s="746" t="s">
        <v>1196</v>
      </c>
      <c r="AUJ63" s="746" t="s">
        <v>1196</v>
      </c>
      <c r="AUK63" s="746" t="s">
        <v>1196</v>
      </c>
      <c r="AUL63" s="746" t="s">
        <v>1196</v>
      </c>
      <c r="AUM63" s="746" t="s">
        <v>1196</v>
      </c>
      <c r="AUN63" s="746" t="s">
        <v>1196</v>
      </c>
      <c r="AUO63" s="746" t="s">
        <v>1196</v>
      </c>
      <c r="AUP63" s="746" t="s">
        <v>1196</v>
      </c>
      <c r="AUQ63" s="746" t="s">
        <v>1196</v>
      </c>
      <c r="AUR63" s="746" t="s">
        <v>1196</v>
      </c>
      <c r="AUS63" s="746" t="s">
        <v>1196</v>
      </c>
      <c r="AUT63" s="746" t="s">
        <v>1196</v>
      </c>
      <c r="AUU63" s="746" t="s">
        <v>1196</v>
      </c>
      <c r="AUV63" s="746" t="s">
        <v>1196</v>
      </c>
      <c r="AUW63" s="746" t="s">
        <v>1196</v>
      </c>
      <c r="AUX63" s="746" t="s">
        <v>1196</v>
      </c>
      <c r="AUY63" s="746" t="s">
        <v>1196</v>
      </c>
      <c r="AUZ63" s="746" t="s">
        <v>1196</v>
      </c>
      <c r="AVA63" s="746" t="s">
        <v>1196</v>
      </c>
      <c r="AVB63" s="746" t="s">
        <v>1196</v>
      </c>
      <c r="AVC63" s="746" t="s">
        <v>1196</v>
      </c>
      <c r="AVD63" s="746" t="s">
        <v>1196</v>
      </c>
      <c r="AVE63" s="746" t="s">
        <v>1196</v>
      </c>
      <c r="AVF63" s="746" t="s">
        <v>1196</v>
      </c>
      <c r="AVG63" s="746" t="s">
        <v>1196</v>
      </c>
      <c r="AVH63" s="746" t="s">
        <v>1196</v>
      </c>
      <c r="AVI63" s="746" t="s">
        <v>1196</v>
      </c>
      <c r="AVJ63" s="746" t="s">
        <v>1196</v>
      </c>
      <c r="AVK63" s="746" t="s">
        <v>1196</v>
      </c>
      <c r="AVL63" s="746" t="s">
        <v>1196</v>
      </c>
      <c r="AVM63" s="746" t="s">
        <v>1196</v>
      </c>
      <c r="AVN63" s="746" t="s">
        <v>1196</v>
      </c>
      <c r="AVO63" s="746" t="s">
        <v>1196</v>
      </c>
      <c r="AVP63" s="746" t="s">
        <v>1196</v>
      </c>
      <c r="AVQ63" s="746" t="s">
        <v>1196</v>
      </c>
      <c r="AVR63" s="746" t="s">
        <v>1196</v>
      </c>
      <c r="AVS63" s="746" t="s">
        <v>1196</v>
      </c>
      <c r="AVT63" s="746" t="s">
        <v>1196</v>
      </c>
      <c r="AVU63" s="746" t="s">
        <v>1196</v>
      </c>
      <c r="AVV63" s="746" t="s">
        <v>1196</v>
      </c>
      <c r="AVW63" s="746" t="s">
        <v>1196</v>
      </c>
      <c r="AVX63" s="746" t="s">
        <v>1196</v>
      </c>
      <c r="AVY63" s="746" t="s">
        <v>1196</v>
      </c>
      <c r="AVZ63" s="746" t="s">
        <v>1196</v>
      </c>
      <c r="AWA63" s="746" t="s">
        <v>1196</v>
      </c>
      <c r="AWB63" s="746" t="s">
        <v>1196</v>
      </c>
      <c r="AWC63" s="746" t="s">
        <v>1196</v>
      </c>
      <c r="AWD63" s="746" t="s">
        <v>1196</v>
      </c>
      <c r="AWE63" s="746" t="s">
        <v>1196</v>
      </c>
      <c r="AWF63" s="746" t="s">
        <v>1196</v>
      </c>
      <c r="AWG63" s="746" t="s">
        <v>1196</v>
      </c>
      <c r="AWH63" s="746" t="s">
        <v>1196</v>
      </c>
      <c r="AWI63" s="746" t="s">
        <v>1196</v>
      </c>
      <c r="AWJ63" s="746" t="s">
        <v>1196</v>
      </c>
      <c r="AWK63" s="746" t="s">
        <v>1196</v>
      </c>
      <c r="AWL63" s="746" t="s">
        <v>1196</v>
      </c>
      <c r="AWM63" s="746" t="s">
        <v>1196</v>
      </c>
      <c r="AWN63" s="746" t="s">
        <v>1196</v>
      </c>
      <c r="AWO63" s="746" t="s">
        <v>1196</v>
      </c>
      <c r="AWP63" s="746" t="s">
        <v>1196</v>
      </c>
      <c r="AWQ63" s="746" t="s">
        <v>1196</v>
      </c>
      <c r="AWR63" s="746" t="s">
        <v>1196</v>
      </c>
      <c r="AWS63" s="746" t="s">
        <v>1196</v>
      </c>
      <c r="AWT63" s="746" t="s">
        <v>1196</v>
      </c>
      <c r="AWU63" s="746" t="s">
        <v>1196</v>
      </c>
      <c r="AWV63" s="746" t="s">
        <v>1196</v>
      </c>
      <c r="AWW63" s="746" t="s">
        <v>1196</v>
      </c>
      <c r="AWX63" s="746" t="s">
        <v>1196</v>
      </c>
      <c r="AWY63" s="746" t="s">
        <v>1196</v>
      </c>
      <c r="AWZ63" s="746" t="s">
        <v>1196</v>
      </c>
      <c r="AXA63" s="746" t="s">
        <v>1196</v>
      </c>
      <c r="AXB63" s="746" t="s">
        <v>1196</v>
      </c>
      <c r="AXC63" s="746" t="s">
        <v>1196</v>
      </c>
      <c r="AXD63" s="746" t="s">
        <v>1196</v>
      </c>
      <c r="AXE63" s="746" t="s">
        <v>1196</v>
      </c>
      <c r="AXF63" s="746" t="s">
        <v>1196</v>
      </c>
      <c r="AXG63" s="746" t="s">
        <v>1196</v>
      </c>
      <c r="AXH63" s="746" t="s">
        <v>1196</v>
      </c>
      <c r="AXI63" s="746" t="s">
        <v>1196</v>
      </c>
      <c r="AXJ63" s="746" t="s">
        <v>1196</v>
      </c>
      <c r="AXK63" s="746" t="s">
        <v>1196</v>
      </c>
      <c r="AXL63" s="746" t="s">
        <v>1196</v>
      </c>
      <c r="AXM63" s="746" t="s">
        <v>1196</v>
      </c>
      <c r="AXN63" s="746" t="s">
        <v>1196</v>
      </c>
      <c r="AXO63" s="746" t="s">
        <v>1196</v>
      </c>
      <c r="AXP63" s="746" t="s">
        <v>1196</v>
      </c>
      <c r="AXQ63" s="746" t="s">
        <v>1196</v>
      </c>
      <c r="AXR63" s="746" t="s">
        <v>1196</v>
      </c>
      <c r="AXS63" s="746" t="s">
        <v>1196</v>
      </c>
      <c r="AXT63" s="746" t="s">
        <v>1196</v>
      </c>
      <c r="AXU63" s="746" t="s">
        <v>1196</v>
      </c>
      <c r="AXV63" s="746" t="s">
        <v>1196</v>
      </c>
      <c r="AXW63" s="746" t="s">
        <v>1196</v>
      </c>
      <c r="AXX63" s="746" t="s">
        <v>1196</v>
      </c>
      <c r="AXY63" s="746" t="s">
        <v>1196</v>
      </c>
      <c r="AXZ63" s="746" t="s">
        <v>1196</v>
      </c>
      <c r="AYA63" s="746" t="s">
        <v>1196</v>
      </c>
      <c r="AYB63" s="746" t="s">
        <v>1196</v>
      </c>
      <c r="AYC63" s="746" t="s">
        <v>1196</v>
      </c>
      <c r="AYD63" s="746" t="s">
        <v>1196</v>
      </c>
      <c r="AYE63" s="746" t="s">
        <v>1196</v>
      </c>
      <c r="AYF63" s="746" t="s">
        <v>1196</v>
      </c>
      <c r="AYG63" s="746" t="s">
        <v>1196</v>
      </c>
      <c r="AYH63" s="746" t="s">
        <v>1196</v>
      </c>
      <c r="AYI63" s="746" t="s">
        <v>1196</v>
      </c>
      <c r="AYJ63" s="746" t="s">
        <v>1196</v>
      </c>
      <c r="AYK63" s="746" t="s">
        <v>1196</v>
      </c>
      <c r="AYL63" s="746" t="s">
        <v>1196</v>
      </c>
      <c r="AYM63" s="746" t="s">
        <v>1196</v>
      </c>
      <c r="AYN63" s="746" t="s">
        <v>1196</v>
      </c>
      <c r="AYO63" s="746" t="s">
        <v>1196</v>
      </c>
      <c r="AYP63" s="746" t="s">
        <v>1196</v>
      </c>
      <c r="AYQ63" s="746" t="s">
        <v>1196</v>
      </c>
      <c r="AYR63" s="746" t="s">
        <v>1196</v>
      </c>
      <c r="AYS63" s="746" t="s">
        <v>1196</v>
      </c>
      <c r="AYT63" s="746" t="s">
        <v>1196</v>
      </c>
      <c r="AYU63" s="746" t="s">
        <v>1196</v>
      </c>
      <c r="AYV63" s="746" t="s">
        <v>1196</v>
      </c>
      <c r="AYW63" s="746" t="s">
        <v>1196</v>
      </c>
      <c r="AYX63" s="746" t="s">
        <v>1196</v>
      </c>
      <c r="AYY63" s="746" t="s">
        <v>1196</v>
      </c>
      <c r="AYZ63" s="746" t="s">
        <v>1196</v>
      </c>
      <c r="AZA63" s="746" t="s">
        <v>1196</v>
      </c>
      <c r="AZB63" s="746" t="s">
        <v>1196</v>
      </c>
      <c r="AZC63" s="746" t="s">
        <v>1196</v>
      </c>
      <c r="AZD63" s="746" t="s">
        <v>1196</v>
      </c>
      <c r="AZE63" s="746" t="s">
        <v>1196</v>
      </c>
      <c r="AZF63" s="746" t="s">
        <v>1196</v>
      </c>
      <c r="AZG63" s="746" t="s">
        <v>1196</v>
      </c>
      <c r="AZH63" s="746" t="s">
        <v>1196</v>
      </c>
      <c r="AZI63" s="746" t="s">
        <v>1196</v>
      </c>
      <c r="AZJ63" s="746" t="s">
        <v>1196</v>
      </c>
      <c r="AZK63" s="746" t="s">
        <v>1196</v>
      </c>
      <c r="AZL63" s="746" t="s">
        <v>1196</v>
      </c>
      <c r="AZM63" s="746" t="s">
        <v>1196</v>
      </c>
      <c r="AZN63" s="746" t="s">
        <v>1196</v>
      </c>
      <c r="AZO63" s="746" t="s">
        <v>1196</v>
      </c>
      <c r="AZP63" s="746" t="s">
        <v>1196</v>
      </c>
      <c r="AZQ63" s="746" t="s">
        <v>1196</v>
      </c>
      <c r="AZR63" s="746" t="s">
        <v>1196</v>
      </c>
      <c r="AZS63" s="746" t="s">
        <v>1196</v>
      </c>
      <c r="AZT63" s="746" t="s">
        <v>1196</v>
      </c>
      <c r="AZU63" s="746" t="s">
        <v>1196</v>
      </c>
      <c r="AZV63" s="746" t="s">
        <v>1196</v>
      </c>
      <c r="AZW63" s="746" t="s">
        <v>1196</v>
      </c>
      <c r="AZX63" s="746" t="s">
        <v>1196</v>
      </c>
      <c r="AZY63" s="746" t="s">
        <v>1196</v>
      </c>
      <c r="AZZ63" s="746" t="s">
        <v>1196</v>
      </c>
      <c r="BAA63" s="746" t="s">
        <v>1196</v>
      </c>
      <c r="BAB63" s="746" t="s">
        <v>1196</v>
      </c>
      <c r="BAC63" s="746" t="s">
        <v>1196</v>
      </c>
      <c r="BAD63" s="746" t="s">
        <v>1196</v>
      </c>
      <c r="BAE63" s="746" t="s">
        <v>1196</v>
      </c>
      <c r="BAF63" s="746" t="s">
        <v>1196</v>
      </c>
      <c r="BAG63" s="746" t="s">
        <v>1196</v>
      </c>
      <c r="BAH63" s="746" t="s">
        <v>1196</v>
      </c>
      <c r="BAI63" s="746" t="s">
        <v>1196</v>
      </c>
      <c r="BAJ63" s="746" t="s">
        <v>1196</v>
      </c>
      <c r="BAK63" s="746" t="s">
        <v>1196</v>
      </c>
      <c r="BAL63" s="746" t="s">
        <v>1196</v>
      </c>
      <c r="BAM63" s="746" t="s">
        <v>1196</v>
      </c>
      <c r="BAN63" s="746" t="s">
        <v>1196</v>
      </c>
      <c r="BAO63" s="746" t="s">
        <v>1196</v>
      </c>
      <c r="BAP63" s="746" t="s">
        <v>1196</v>
      </c>
      <c r="BAQ63" s="746" t="s">
        <v>1196</v>
      </c>
      <c r="BAR63" s="746" t="s">
        <v>1196</v>
      </c>
      <c r="BAS63" s="746" t="s">
        <v>1196</v>
      </c>
      <c r="BAT63" s="746" t="s">
        <v>1196</v>
      </c>
      <c r="BAU63" s="746" t="s">
        <v>1196</v>
      </c>
      <c r="BAV63" s="746" t="s">
        <v>1196</v>
      </c>
      <c r="BAW63" s="746" t="s">
        <v>1196</v>
      </c>
      <c r="BAX63" s="746" t="s">
        <v>1196</v>
      </c>
      <c r="BAY63" s="746" t="s">
        <v>1196</v>
      </c>
      <c r="BAZ63" s="746" t="s">
        <v>1196</v>
      </c>
      <c r="BBA63" s="746" t="s">
        <v>1196</v>
      </c>
      <c r="BBB63" s="746" t="s">
        <v>1196</v>
      </c>
      <c r="BBC63" s="746" t="s">
        <v>1196</v>
      </c>
      <c r="BBD63" s="746" t="s">
        <v>1196</v>
      </c>
      <c r="BBE63" s="746" t="s">
        <v>1196</v>
      </c>
      <c r="BBF63" s="746" t="s">
        <v>1196</v>
      </c>
      <c r="BBG63" s="746" t="s">
        <v>1196</v>
      </c>
      <c r="BBH63" s="746" t="s">
        <v>1196</v>
      </c>
      <c r="BBI63" s="746" t="s">
        <v>1196</v>
      </c>
      <c r="BBJ63" s="746" t="s">
        <v>1196</v>
      </c>
      <c r="BBK63" s="746" t="s">
        <v>1196</v>
      </c>
      <c r="BBL63" s="746" t="s">
        <v>1196</v>
      </c>
      <c r="BBM63" s="746" t="s">
        <v>1196</v>
      </c>
      <c r="BBN63" s="746" t="s">
        <v>1196</v>
      </c>
      <c r="BBO63" s="746" t="s">
        <v>1196</v>
      </c>
      <c r="BBP63" s="746" t="s">
        <v>1196</v>
      </c>
      <c r="BBQ63" s="746" t="s">
        <v>1196</v>
      </c>
      <c r="BBR63" s="746" t="s">
        <v>1196</v>
      </c>
      <c r="BBS63" s="746" t="s">
        <v>1196</v>
      </c>
      <c r="BBT63" s="746" t="s">
        <v>1196</v>
      </c>
      <c r="BBU63" s="746" t="s">
        <v>1196</v>
      </c>
      <c r="BBV63" s="746" t="s">
        <v>1196</v>
      </c>
      <c r="BBW63" s="746" t="s">
        <v>1196</v>
      </c>
      <c r="BBX63" s="746" t="s">
        <v>1196</v>
      </c>
      <c r="BBY63" s="746" t="s">
        <v>1196</v>
      </c>
      <c r="BBZ63" s="746" t="s">
        <v>1196</v>
      </c>
      <c r="BCA63" s="746" t="s">
        <v>1196</v>
      </c>
      <c r="BCB63" s="746" t="s">
        <v>1196</v>
      </c>
      <c r="BCC63" s="746" t="s">
        <v>1196</v>
      </c>
      <c r="BCD63" s="746" t="s">
        <v>1196</v>
      </c>
      <c r="BCE63" s="746" t="s">
        <v>1196</v>
      </c>
      <c r="BCF63" s="746" t="s">
        <v>1196</v>
      </c>
      <c r="BCG63" s="746" t="s">
        <v>1196</v>
      </c>
      <c r="BCH63" s="746" t="s">
        <v>1196</v>
      </c>
      <c r="BCI63" s="746" t="s">
        <v>1196</v>
      </c>
      <c r="BCJ63" s="746" t="s">
        <v>1196</v>
      </c>
      <c r="BCK63" s="746" t="s">
        <v>1196</v>
      </c>
      <c r="BCL63" s="746" t="s">
        <v>1196</v>
      </c>
      <c r="BCM63" s="746" t="s">
        <v>1196</v>
      </c>
      <c r="BCN63" s="746" t="s">
        <v>1196</v>
      </c>
      <c r="BCO63" s="746" t="s">
        <v>1196</v>
      </c>
      <c r="BCP63" s="746" t="s">
        <v>1196</v>
      </c>
      <c r="BCQ63" s="746" t="s">
        <v>1196</v>
      </c>
      <c r="BCR63" s="746" t="s">
        <v>1196</v>
      </c>
      <c r="BCS63" s="746" t="s">
        <v>1196</v>
      </c>
      <c r="BCT63" s="746" t="s">
        <v>1196</v>
      </c>
      <c r="BCU63" s="746" t="s">
        <v>1196</v>
      </c>
      <c r="BCV63" s="746" t="s">
        <v>1196</v>
      </c>
      <c r="BCW63" s="746" t="s">
        <v>1196</v>
      </c>
      <c r="BCX63" s="746" t="s">
        <v>1196</v>
      </c>
      <c r="BCY63" s="746" t="s">
        <v>1196</v>
      </c>
      <c r="BCZ63" s="746" t="s">
        <v>1196</v>
      </c>
      <c r="BDA63" s="746" t="s">
        <v>1196</v>
      </c>
      <c r="BDB63" s="746" t="s">
        <v>1196</v>
      </c>
      <c r="BDC63" s="746" t="s">
        <v>1196</v>
      </c>
      <c r="BDD63" s="746" t="s">
        <v>1196</v>
      </c>
      <c r="BDE63" s="746" t="s">
        <v>1196</v>
      </c>
      <c r="BDF63" s="746" t="s">
        <v>1196</v>
      </c>
      <c r="BDG63" s="746" t="s">
        <v>1196</v>
      </c>
      <c r="BDH63" s="746" t="s">
        <v>1196</v>
      </c>
      <c r="BDI63" s="746" t="s">
        <v>1196</v>
      </c>
      <c r="BDJ63" s="746" t="s">
        <v>1196</v>
      </c>
      <c r="BDK63" s="746" t="s">
        <v>1196</v>
      </c>
      <c r="BDL63" s="746" t="s">
        <v>1196</v>
      </c>
      <c r="BDM63" s="746" t="s">
        <v>1196</v>
      </c>
      <c r="BDN63" s="746" t="s">
        <v>1196</v>
      </c>
      <c r="BDO63" s="746" t="s">
        <v>1196</v>
      </c>
      <c r="BDP63" s="746" t="s">
        <v>1196</v>
      </c>
      <c r="BDQ63" s="746" t="s">
        <v>1196</v>
      </c>
      <c r="BDR63" s="746" t="s">
        <v>1196</v>
      </c>
      <c r="BDS63" s="746" t="s">
        <v>1196</v>
      </c>
      <c r="BDT63" s="746" t="s">
        <v>1196</v>
      </c>
      <c r="BDU63" s="746" t="s">
        <v>1196</v>
      </c>
      <c r="BDV63" s="746" t="s">
        <v>1196</v>
      </c>
      <c r="BDW63" s="746" t="s">
        <v>1196</v>
      </c>
      <c r="BDX63" s="746" t="s">
        <v>1196</v>
      </c>
      <c r="BDY63" s="746" t="s">
        <v>1196</v>
      </c>
      <c r="BDZ63" s="746" t="s">
        <v>1196</v>
      </c>
      <c r="BEA63" s="746" t="s">
        <v>1196</v>
      </c>
      <c r="BEB63" s="746" t="s">
        <v>1196</v>
      </c>
      <c r="BEC63" s="746" t="s">
        <v>1196</v>
      </c>
      <c r="BED63" s="746" t="s">
        <v>1196</v>
      </c>
      <c r="BEE63" s="746" t="s">
        <v>1196</v>
      </c>
      <c r="BEF63" s="746" t="s">
        <v>1196</v>
      </c>
      <c r="BEG63" s="746" t="s">
        <v>1196</v>
      </c>
      <c r="BEH63" s="746" t="s">
        <v>1196</v>
      </c>
      <c r="BEI63" s="746" t="s">
        <v>1196</v>
      </c>
      <c r="BEJ63" s="746" t="s">
        <v>1196</v>
      </c>
      <c r="BEK63" s="746" t="s">
        <v>1196</v>
      </c>
      <c r="BEL63" s="746" t="s">
        <v>1196</v>
      </c>
      <c r="BEM63" s="746" t="s">
        <v>1196</v>
      </c>
      <c r="BEN63" s="746" t="s">
        <v>1196</v>
      </c>
      <c r="BEO63" s="746" t="s">
        <v>1196</v>
      </c>
      <c r="BEP63" s="746" t="s">
        <v>1196</v>
      </c>
      <c r="BEQ63" s="746" t="s">
        <v>1196</v>
      </c>
      <c r="BER63" s="746" t="s">
        <v>1196</v>
      </c>
      <c r="BES63" s="746" t="s">
        <v>1196</v>
      </c>
      <c r="BET63" s="746" t="s">
        <v>1196</v>
      </c>
      <c r="BEU63" s="746" t="s">
        <v>1196</v>
      </c>
      <c r="BEV63" s="746" t="s">
        <v>1196</v>
      </c>
      <c r="BEW63" s="746" t="s">
        <v>1196</v>
      </c>
      <c r="BEX63" s="746" t="s">
        <v>1196</v>
      </c>
      <c r="BEY63" s="746" t="s">
        <v>1196</v>
      </c>
      <c r="BEZ63" s="746" t="s">
        <v>1196</v>
      </c>
      <c r="BFA63" s="746" t="s">
        <v>1196</v>
      </c>
      <c r="BFB63" s="746" t="s">
        <v>1196</v>
      </c>
      <c r="BFC63" s="746" t="s">
        <v>1196</v>
      </c>
      <c r="BFD63" s="746" t="s">
        <v>1196</v>
      </c>
      <c r="BFE63" s="746" t="s">
        <v>1196</v>
      </c>
      <c r="BFF63" s="746" t="s">
        <v>1196</v>
      </c>
      <c r="BFG63" s="746" t="s">
        <v>1196</v>
      </c>
      <c r="BFH63" s="746" t="s">
        <v>1196</v>
      </c>
      <c r="BFI63" s="746" t="s">
        <v>1196</v>
      </c>
      <c r="BFJ63" s="746" t="s">
        <v>1196</v>
      </c>
      <c r="BFK63" s="746" t="s">
        <v>1196</v>
      </c>
      <c r="BFL63" s="746" t="s">
        <v>1196</v>
      </c>
      <c r="BFM63" s="746" t="s">
        <v>1196</v>
      </c>
      <c r="BFN63" s="746" t="s">
        <v>1196</v>
      </c>
      <c r="BFO63" s="746" t="s">
        <v>1196</v>
      </c>
      <c r="BFP63" s="746" t="s">
        <v>1196</v>
      </c>
      <c r="BFQ63" s="746" t="s">
        <v>1196</v>
      </c>
      <c r="BFR63" s="746" t="s">
        <v>1196</v>
      </c>
      <c r="BFS63" s="746" t="s">
        <v>1196</v>
      </c>
      <c r="BFT63" s="746" t="s">
        <v>1196</v>
      </c>
      <c r="BFU63" s="746" t="s">
        <v>1196</v>
      </c>
      <c r="BFV63" s="746" t="s">
        <v>1196</v>
      </c>
      <c r="BFW63" s="746" t="s">
        <v>1196</v>
      </c>
      <c r="BFX63" s="746" t="s">
        <v>1196</v>
      </c>
      <c r="BFY63" s="746" t="s">
        <v>1196</v>
      </c>
      <c r="BFZ63" s="746" t="s">
        <v>1196</v>
      </c>
      <c r="BGA63" s="746" t="s">
        <v>1196</v>
      </c>
      <c r="BGB63" s="746" t="s">
        <v>1196</v>
      </c>
      <c r="BGC63" s="746" t="s">
        <v>1196</v>
      </c>
      <c r="BGD63" s="746" t="s">
        <v>1196</v>
      </c>
      <c r="BGE63" s="746" t="s">
        <v>1196</v>
      </c>
      <c r="BGF63" s="746" t="s">
        <v>1196</v>
      </c>
      <c r="BGG63" s="746" t="s">
        <v>1196</v>
      </c>
      <c r="BGH63" s="746" t="s">
        <v>1196</v>
      </c>
      <c r="BGI63" s="746" t="s">
        <v>1196</v>
      </c>
      <c r="BGJ63" s="746" t="s">
        <v>1196</v>
      </c>
      <c r="BGK63" s="746" t="s">
        <v>1196</v>
      </c>
      <c r="BGL63" s="746" t="s">
        <v>1196</v>
      </c>
      <c r="BGM63" s="746" t="s">
        <v>1196</v>
      </c>
      <c r="BGN63" s="746" t="s">
        <v>1196</v>
      </c>
      <c r="BGO63" s="746" t="s">
        <v>1196</v>
      </c>
      <c r="BGP63" s="746" t="s">
        <v>1196</v>
      </c>
      <c r="BGQ63" s="746" t="s">
        <v>1196</v>
      </c>
      <c r="BGR63" s="746" t="s">
        <v>1196</v>
      </c>
      <c r="BGS63" s="746" t="s">
        <v>1196</v>
      </c>
      <c r="BGT63" s="746" t="s">
        <v>1196</v>
      </c>
      <c r="BGU63" s="746" t="s">
        <v>1196</v>
      </c>
      <c r="BGV63" s="746" t="s">
        <v>1196</v>
      </c>
      <c r="BGW63" s="746" t="s">
        <v>1196</v>
      </c>
      <c r="BGX63" s="746" t="s">
        <v>1196</v>
      </c>
      <c r="BGY63" s="746" t="s">
        <v>1196</v>
      </c>
      <c r="BGZ63" s="746" t="s">
        <v>1196</v>
      </c>
      <c r="BHA63" s="746" t="s">
        <v>1196</v>
      </c>
      <c r="BHB63" s="746" t="s">
        <v>1196</v>
      </c>
      <c r="BHC63" s="746" t="s">
        <v>1196</v>
      </c>
      <c r="BHD63" s="746" t="s">
        <v>1196</v>
      </c>
      <c r="BHE63" s="746" t="s">
        <v>1196</v>
      </c>
      <c r="BHF63" s="746" t="s">
        <v>1196</v>
      </c>
      <c r="BHG63" s="746" t="s">
        <v>1196</v>
      </c>
      <c r="BHH63" s="746" t="s">
        <v>1196</v>
      </c>
      <c r="BHI63" s="746" t="s">
        <v>1196</v>
      </c>
      <c r="BHJ63" s="746" t="s">
        <v>1196</v>
      </c>
      <c r="BHK63" s="746" t="s">
        <v>1196</v>
      </c>
      <c r="BHL63" s="746" t="s">
        <v>1196</v>
      </c>
      <c r="BHM63" s="746" t="s">
        <v>1196</v>
      </c>
      <c r="BHN63" s="746" t="s">
        <v>1196</v>
      </c>
      <c r="BHO63" s="746" t="s">
        <v>1196</v>
      </c>
      <c r="BHP63" s="746" t="s">
        <v>1196</v>
      </c>
      <c r="BHQ63" s="746" t="s">
        <v>1196</v>
      </c>
      <c r="BHR63" s="746" t="s">
        <v>1196</v>
      </c>
      <c r="BHS63" s="746" t="s">
        <v>1196</v>
      </c>
      <c r="BHT63" s="746" t="s">
        <v>1196</v>
      </c>
      <c r="BHU63" s="746" t="s">
        <v>1196</v>
      </c>
      <c r="BHV63" s="746" t="s">
        <v>1196</v>
      </c>
      <c r="BHW63" s="746" t="s">
        <v>1196</v>
      </c>
      <c r="BHX63" s="746" t="s">
        <v>1196</v>
      </c>
      <c r="BHY63" s="746" t="s">
        <v>1196</v>
      </c>
      <c r="BHZ63" s="746" t="s">
        <v>1196</v>
      </c>
      <c r="BIA63" s="746" t="s">
        <v>1196</v>
      </c>
      <c r="BIB63" s="746" t="s">
        <v>1196</v>
      </c>
      <c r="BIC63" s="746" t="s">
        <v>1196</v>
      </c>
      <c r="BID63" s="746" t="s">
        <v>1196</v>
      </c>
      <c r="BIE63" s="746" t="s">
        <v>1196</v>
      </c>
      <c r="BIF63" s="746" t="s">
        <v>1196</v>
      </c>
      <c r="BIG63" s="746" t="s">
        <v>1196</v>
      </c>
      <c r="BIH63" s="746" t="s">
        <v>1196</v>
      </c>
      <c r="BII63" s="746" t="s">
        <v>1196</v>
      </c>
      <c r="BIJ63" s="746" t="s">
        <v>1196</v>
      </c>
      <c r="BIK63" s="746" t="s">
        <v>1196</v>
      </c>
      <c r="BIL63" s="746" t="s">
        <v>1196</v>
      </c>
      <c r="BIM63" s="746" t="s">
        <v>1196</v>
      </c>
      <c r="BIN63" s="746" t="s">
        <v>1196</v>
      </c>
      <c r="BIO63" s="746" t="s">
        <v>1196</v>
      </c>
      <c r="BIP63" s="746" t="s">
        <v>1196</v>
      </c>
      <c r="BIQ63" s="746" t="s">
        <v>1196</v>
      </c>
      <c r="BIR63" s="746" t="s">
        <v>1196</v>
      </c>
      <c r="BIS63" s="746" t="s">
        <v>1196</v>
      </c>
      <c r="BIT63" s="746" t="s">
        <v>1196</v>
      </c>
      <c r="BIU63" s="746" t="s">
        <v>1196</v>
      </c>
      <c r="BIV63" s="746" t="s">
        <v>1196</v>
      </c>
      <c r="BIW63" s="746" t="s">
        <v>1196</v>
      </c>
      <c r="BIX63" s="746" t="s">
        <v>1196</v>
      </c>
      <c r="BIY63" s="746" t="s">
        <v>1196</v>
      </c>
      <c r="BIZ63" s="746" t="s">
        <v>1196</v>
      </c>
      <c r="BJA63" s="746" t="s">
        <v>1196</v>
      </c>
      <c r="BJB63" s="746" t="s">
        <v>1196</v>
      </c>
      <c r="BJC63" s="746" t="s">
        <v>1196</v>
      </c>
      <c r="BJD63" s="746" t="s">
        <v>1196</v>
      </c>
      <c r="BJE63" s="746" t="s">
        <v>1196</v>
      </c>
      <c r="BJF63" s="746" t="s">
        <v>1196</v>
      </c>
      <c r="BJG63" s="746" t="s">
        <v>1196</v>
      </c>
      <c r="BJH63" s="746" t="s">
        <v>1196</v>
      </c>
      <c r="BJI63" s="746" t="s">
        <v>1196</v>
      </c>
      <c r="BJJ63" s="746" t="s">
        <v>1196</v>
      </c>
      <c r="BJK63" s="746" t="s">
        <v>1196</v>
      </c>
      <c r="BJL63" s="746" t="s">
        <v>1196</v>
      </c>
      <c r="BJM63" s="746" t="s">
        <v>1196</v>
      </c>
      <c r="BJN63" s="746" t="s">
        <v>1196</v>
      </c>
      <c r="BJO63" s="746" t="s">
        <v>1196</v>
      </c>
      <c r="BJP63" s="746" t="s">
        <v>1196</v>
      </c>
      <c r="BJQ63" s="746" t="s">
        <v>1196</v>
      </c>
      <c r="BJR63" s="746" t="s">
        <v>1196</v>
      </c>
      <c r="BJS63" s="746" t="s">
        <v>1196</v>
      </c>
      <c r="BJT63" s="746" t="s">
        <v>1196</v>
      </c>
      <c r="BJU63" s="746" t="s">
        <v>1196</v>
      </c>
      <c r="BJV63" s="746" t="s">
        <v>1196</v>
      </c>
      <c r="BJW63" s="746" t="s">
        <v>1196</v>
      </c>
      <c r="BJX63" s="746" t="s">
        <v>1196</v>
      </c>
      <c r="BJY63" s="746" t="s">
        <v>1196</v>
      </c>
      <c r="BJZ63" s="746" t="s">
        <v>1196</v>
      </c>
      <c r="BKA63" s="746" t="s">
        <v>1196</v>
      </c>
      <c r="BKB63" s="746" t="s">
        <v>1196</v>
      </c>
      <c r="BKC63" s="746" t="s">
        <v>1196</v>
      </c>
      <c r="BKD63" s="746" t="s">
        <v>1196</v>
      </c>
      <c r="BKE63" s="746" t="s">
        <v>1196</v>
      </c>
      <c r="BKF63" s="746" t="s">
        <v>1196</v>
      </c>
      <c r="BKG63" s="746" t="s">
        <v>1196</v>
      </c>
      <c r="BKH63" s="746" t="s">
        <v>1196</v>
      </c>
      <c r="BKI63" s="746" t="s">
        <v>1196</v>
      </c>
      <c r="BKJ63" s="746" t="s">
        <v>1196</v>
      </c>
      <c r="BKK63" s="746" t="s">
        <v>1196</v>
      </c>
      <c r="BKL63" s="746" t="s">
        <v>1196</v>
      </c>
      <c r="BKM63" s="746" t="s">
        <v>1196</v>
      </c>
      <c r="BKN63" s="746" t="s">
        <v>1196</v>
      </c>
      <c r="BKO63" s="746" t="s">
        <v>1196</v>
      </c>
      <c r="BKP63" s="746" t="s">
        <v>1196</v>
      </c>
      <c r="BKQ63" s="746" t="s">
        <v>1196</v>
      </c>
      <c r="BKR63" s="746" t="s">
        <v>1196</v>
      </c>
      <c r="BKS63" s="746" t="s">
        <v>1196</v>
      </c>
      <c r="BKT63" s="746" t="s">
        <v>1196</v>
      </c>
      <c r="BKU63" s="746" t="s">
        <v>1196</v>
      </c>
      <c r="BKV63" s="746" t="s">
        <v>1196</v>
      </c>
      <c r="BKW63" s="746" t="s">
        <v>1196</v>
      </c>
      <c r="BKX63" s="746" t="s">
        <v>1196</v>
      </c>
      <c r="BKY63" s="746" t="s">
        <v>1196</v>
      </c>
      <c r="BKZ63" s="746" t="s">
        <v>1196</v>
      </c>
      <c r="BLA63" s="746" t="s">
        <v>1196</v>
      </c>
      <c r="BLB63" s="746" t="s">
        <v>1196</v>
      </c>
      <c r="BLC63" s="746" t="s">
        <v>1196</v>
      </c>
      <c r="BLD63" s="746" t="s">
        <v>1196</v>
      </c>
      <c r="BLE63" s="746" t="s">
        <v>1196</v>
      </c>
      <c r="BLF63" s="746" t="s">
        <v>1196</v>
      </c>
      <c r="BLG63" s="746" t="s">
        <v>1196</v>
      </c>
      <c r="BLH63" s="746" t="s">
        <v>1196</v>
      </c>
      <c r="BLI63" s="746" t="s">
        <v>1196</v>
      </c>
      <c r="BLJ63" s="746" t="s">
        <v>1196</v>
      </c>
      <c r="BLK63" s="746" t="s">
        <v>1196</v>
      </c>
      <c r="BLL63" s="746" t="s">
        <v>1196</v>
      </c>
      <c r="BLM63" s="746" t="s">
        <v>1196</v>
      </c>
      <c r="BLN63" s="746" t="s">
        <v>1196</v>
      </c>
      <c r="BLO63" s="746" t="s">
        <v>1196</v>
      </c>
      <c r="BLP63" s="746" t="s">
        <v>1196</v>
      </c>
      <c r="BLQ63" s="746" t="s">
        <v>1196</v>
      </c>
      <c r="BLR63" s="746" t="s">
        <v>1196</v>
      </c>
      <c r="BLS63" s="746" t="s">
        <v>1196</v>
      </c>
      <c r="BLT63" s="746" t="s">
        <v>1196</v>
      </c>
      <c r="BLU63" s="746" t="s">
        <v>1196</v>
      </c>
      <c r="BLV63" s="746" t="s">
        <v>1196</v>
      </c>
      <c r="BLW63" s="746" t="s">
        <v>1196</v>
      </c>
      <c r="BLX63" s="746" t="s">
        <v>1196</v>
      </c>
      <c r="BLY63" s="746" t="s">
        <v>1196</v>
      </c>
      <c r="BLZ63" s="746" t="s">
        <v>1196</v>
      </c>
      <c r="BMA63" s="746" t="s">
        <v>1196</v>
      </c>
      <c r="BMB63" s="746" t="s">
        <v>1196</v>
      </c>
      <c r="BMC63" s="746" t="s">
        <v>1196</v>
      </c>
      <c r="BMD63" s="746" t="s">
        <v>1196</v>
      </c>
      <c r="BME63" s="746" t="s">
        <v>1196</v>
      </c>
      <c r="BMF63" s="746" t="s">
        <v>1196</v>
      </c>
      <c r="BMG63" s="746" t="s">
        <v>1196</v>
      </c>
      <c r="BMH63" s="746" t="s">
        <v>1196</v>
      </c>
      <c r="BMI63" s="746" t="s">
        <v>1196</v>
      </c>
      <c r="BMJ63" s="746" t="s">
        <v>1196</v>
      </c>
      <c r="BMK63" s="746" t="s">
        <v>1196</v>
      </c>
      <c r="BML63" s="746" t="s">
        <v>1196</v>
      </c>
      <c r="BMM63" s="746" t="s">
        <v>1196</v>
      </c>
      <c r="BMN63" s="746" t="s">
        <v>1196</v>
      </c>
      <c r="BMO63" s="746" t="s">
        <v>1196</v>
      </c>
      <c r="BMP63" s="746" t="s">
        <v>1196</v>
      </c>
      <c r="BMQ63" s="746" t="s">
        <v>1196</v>
      </c>
      <c r="BMR63" s="746" t="s">
        <v>1196</v>
      </c>
      <c r="BMS63" s="746" t="s">
        <v>1196</v>
      </c>
      <c r="BMT63" s="746" t="s">
        <v>1196</v>
      </c>
      <c r="BMU63" s="746" t="s">
        <v>1196</v>
      </c>
      <c r="BMV63" s="746" t="s">
        <v>1196</v>
      </c>
      <c r="BMW63" s="746" t="s">
        <v>1196</v>
      </c>
      <c r="BMX63" s="746" t="s">
        <v>1196</v>
      </c>
      <c r="BMY63" s="746" t="s">
        <v>1196</v>
      </c>
      <c r="BMZ63" s="746" t="s">
        <v>1196</v>
      </c>
      <c r="BNA63" s="746" t="s">
        <v>1196</v>
      </c>
      <c r="BNB63" s="746" t="s">
        <v>1196</v>
      </c>
      <c r="BNC63" s="746" t="s">
        <v>1196</v>
      </c>
      <c r="BND63" s="746" t="s">
        <v>1196</v>
      </c>
      <c r="BNE63" s="746" t="s">
        <v>1196</v>
      </c>
      <c r="BNF63" s="746" t="s">
        <v>1196</v>
      </c>
      <c r="BNG63" s="746" t="s">
        <v>1196</v>
      </c>
      <c r="BNH63" s="746" t="s">
        <v>1196</v>
      </c>
      <c r="BNI63" s="746" t="s">
        <v>1196</v>
      </c>
      <c r="BNJ63" s="746" t="s">
        <v>1196</v>
      </c>
      <c r="BNK63" s="746" t="s">
        <v>1196</v>
      </c>
      <c r="BNL63" s="746" t="s">
        <v>1196</v>
      </c>
      <c r="BNM63" s="746" t="s">
        <v>1196</v>
      </c>
      <c r="BNN63" s="746" t="s">
        <v>1196</v>
      </c>
      <c r="BNO63" s="746" t="s">
        <v>1196</v>
      </c>
      <c r="BNP63" s="746" t="s">
        <v>1196</v>
      </c>
      <c r="BNQ63" s="746" t="s">
        <v>1196</v>
      </c>
      <c r="BNR63" s="746" t="s">
        <v>1196</v>
      </c>
      <c r="BNS63" s="746" t="s">
        <v>1196</v>
      </c>
      <c r="BNT63" s="746" t="s">
        <v>1196</v>
      </c>
      <c r="BNU63" s="746" t="s">
        <v>1196</v>
      </c>
      <c r="BNV63" s="746" t="s">
        <v>1196</v>
      </c>
      <c r="BNW63" s="746" t="s">
        <v>1196</v>
      </c>
      <c r="BNX63" s="746" t="s">
        <v>1196</v>
      </c>
      <c r="BNY63" s="746" t="s">
        <v>1196</v>
      </c>
      <c r="BNZ63" s="746" t="s">
        <v>1196</v>
      </c>
      <c r="BOA63" s="746" t="s">
        <v>1196</v>
      </c>
      <c r="BOB63" s="746" t="s">
        <v>1196</v>
      </c>
      <c r="BOC63" s="746" t="s">
        <v>1196</v>
      </c>
      <c r="BOD63" s="746" t="s">
        <v>1196</v>
      </c>
      <c r="BOE63" s="746" t="s">
        <v>1196</v>
      </c>
      <c r="BOF63" s="746" t="s">
        <v>1196</v>
      </c>
      <c r="BOG63" s="746" t="s">
        <v>1196</v>
      </c>
      <c r="BOH63" s="746" t="s">
        <v>1196</v>
      </c>
      <c r="BOI63" s="746" t="s">
        <v>1196</v>
      </c>
      <c r="BOJ63" s="746" t="s">
        <v>1196</v>
      </c>
      <c r="BOK63" s="746" t="s">
        <v>1196</v>
      </c>
      <c r="BOL63" s="746" t="s">
        <v>1196</v>
      </c>
      <c r="BOM63" s="746" t="s">
        <v>1196</v>
      </c>
      <c r="BON63" s="746" t="s">
        <v>1196</v>
      </c>
      <c r="BOO63" s="746" t="s">
        <v>1196</v>
      </c>
      <c r="BOP63" s="746" t="s">
        <v>1196</v>
      </c>
      <c r="BOQ63" s="746" t="s">
        <v>1196</v>
      </c>
      <c r="BOR63" s="746" t="s">
        <v>1196</v>
      </c>
      <c r="BOS63" s="746" t="s">
        <v>1196</v>
      </c>
      <c r="BOT63" s="746" t="s">
        <v>1196</v>
      </c>
      <c r="BOU63" s="746" t="s">
        <v>1196</v>
      </c>
      <c r="BOV63" s="746" t="s">
        <v>1196</v>
      </c>
      <c r="BOW63" s="746" t="s">
        <v>1196</v>
      </c>
      <c r="BOX63" s="746" t="s">
        <v>1196</v>
      </c>
      <c r="BOY63" s="746" t="s">
        <v>1196</v>
      </c>
      <c r="BOZ63" s="746" t="s">
        <v>1196</v>
      </c>
      <c r="BPA63" s="746" t="s">
        <v>1196</v>
      </c>
      <c r="BPB63" s="746" t="s">
        <v>1196</v>
      </c>
      <c r="BPC63" s="746" t="s">
        <v>1196</v>
      </c>
      <c r="BPD63" s="746" t="s">
        <v>1196</v>
      </c>
      <c r="BPE63" s="746" t="s">
        <v>1196</v>
      </c>
      <c r="BPF63" s="746" t="s">
        <v>1196</v>
      </c>
      <c r="BPG63" s="746" t="s">
        <v>1196</v>
      </c>
      <c r="BPH63" s="746" t="s">
        <v>1196</v>
      </c>
      <c r="BPI63" s="746" t="s">
        <v>1196</v>
      </c>
      <c r="BPJ63" s="746" t="s">
        <v>1196</v>
      </c>
      <c r="BPK63" s="746" t="s">
        <v>1196</v>
      </c>
      <c r="BPL63" s="746" t="s">
        <v>1196</v>
      </c>
      <c r="BPM63" s="746" t="s">
        <v>1196</v>
      </c>
      <c r="BPN63" s="746" t="s">
        <v>1196</v>
      </c>
      <c r="BPO63" s="746" t="s">
        <v>1196</v>
      </c>
      <c r="BPP63" s="746" t="s">
        <v>1196</v>
      </c>
      <c r="BPQ63" s="746" t="s">
        <v>1196</v>
      </c>
      <c r="BPR63" s="746" t="s">
        <v>1196</v>
      </c>
      <c r="BPS63" s="746" t="s">
        <v>1196</v>
      </c>
      <c r="BPT63" s="746" t="s">
        <v>1196</v>
      </c>
      <c r="BPU63" s="746" t="s">
        <v>1196</v>
      </c>
      <c r="BPV63" s="746" t="s">
        <v>1196</v>
      </c>
      <c r="BPW63" s="746" t="s">
        <v>1196</v>
      </c>
      <c r="BPX63" s="746" t="s">
        <v>1196</v>
      </c>
      <c r="BPY63" s="746" t="s">
        <v>1196</v>
      </c>
      <c r="BPZ63" s="746" t="s">
        <v>1196</v>
      </c>
      <c r="BQA63" s="746" t="s">
        <v>1196</v>
      </c>
      <c r="BQB63" s="746" t="s">
        <v>1196</v>
      </c>
      <c r="BQC63" s="746" t="s">
        <v>1196</v>
      </c>
      <c r="BQD63" s="746" t="s">
        <v>1196</v>
      </c>
      <c r="BQE63" s="746" t="s">
        <v>1196</v>
      </c>
      <c r="BQF63" s="746" t="s">
        <v>1196</v>
      </c>
      <c r="BQG63" s="746" t="s">
        <v>1196</v>
      </c>
      <c r="BQH63" s="746" t="s">
        <v>1196</v>
      </c>
      <c r="BQI63" s="746" t="s">
        <v>1196</v>
      </c>
      <c r="BQJ63" s="746" t="s">
        <v>1196</v>
      </c>
      <c r="BQK63" s="746" t="s">
        <v>1196</v>
      </c>
      <c r="BQL63" s="746" t="s">
        <v>1196</v>
      </c>
      <c r="BQM63" s="746" t="s">
        <v>1196</v>
      </c>
      <c r="BQN63" s="746" t="s">
        <v>1196</v>
      </c>
      <c r="BQO63" s="746" t="s">
        <v>1196</v>
      </c>
      <c r="BQP63" s="746" t="s">
        <v>1196</v>
      </c>
      <c r="BQQ63" s="746" t="s">
        <v>1196</v>
      </c>
      <c r="BQR63" s="746" t="s">
        <v>1196</v>
      </c>
      <c r="BQS63" s="746" t="s">
        <v>1196</v>
      </c>
      <c r="BQT63" s="746" t="s">
        <v>1196</v>
      </c>
      <c r="BQU63" s="746" t="s">
        <v>1196</v>
      </c>
      <c r="BQV63" s="746" t="s">
        <v>1196</v>
      </c>
      <c r="BQW63" s="746" t="s">
        <v>1196</v>
      </c>
      <c r="BQX63" s="746" t="s">
        <v>1196</v>
      </c>
      <c r="BQY63" s="746" t="s">
        <v>1196</v>
      </c>
      <c r="BQZ63" s="746" t="s">
        <v>1196</v>
      </c>
      <c r="BRA63" s="746" t="s">
        <v>1196</v>
      </c>
      <c r="BRB63" s="746" t="s">
        <v>1196</v>
      </c>
      <c r="BRC63" s="746" t="s">
        <v>1196</v>
      </c>
      <c r="BRD63" s="746" t="s">
        <v>1196</v>
      </c>
      <c r="BRE63" s="746" t="s">
        <v>1196</v>
      </c>
      <c r="BRF63" s="746" t="s">
        <v>1196</v>
      </c>
      <c r="BRG63" s="746" t="s">
        <v>1196</v>
      </c>
      <c r="BRH63" s="746" t="s">
        <v>1196</v>
      </c>
      <c r="BRI63" s="746" t="s">
        <v>1196</v>
      </c>
      <c r="BRJ63" s="746" t="s">
        <v>1196</v>
      </c>
      <c r="BRK63" s="746" t="s">
        <v>1196</v>
      </c>
      <c r="BRL63" s="746" t="s">
        <v>1196</v>
      </c>
      <c r="BRM63" s="746" t="s">
        <v>1196</v>
      </c>
      <c r="BRN63" s="746" t="s">
        <v>1196</v>
      </c>
      <c r="BRO63" s="746" t="s">
        <v>1196</v>
      </c>
      <c r="BRP63" s="746" t="s">
        <v>1196</v>
      </c>
      <c r="BRQ63" s="746" t="s">
        <v>1196</v>
      </c>
      <c r="BRR63" s="746" t="s">
        <v>1196</v>
      </c>
      <c r="BRS63" s="746" t="s">
        <v>1196</v>
      </c>
      <c r="BRT63" s="746" t="s">
        <v>1196</v>
      </c>
      <c r="BRU63" s="746" t="s">
        <v>1196</v>
      </c>
      <c r="BRV63" s="746" t="s">
        <v>1196</v>
      </c>
      <c r="BRW63" s="746" t="s">
        <v>1196</v>
      </c>
      <c r="BRX63" s="746" t="s">
        <v>1196</v>
      </c>
      <c r="BRY63" s="746" t="s">
        <v>1196</v>
      </c>
      <c r="BRZ63" s="746" t="s">
        <v>1196</v>
      </c>
      <c r="BSA63" s="746" t="s">
        <v>1196</v>
      </c>
      <c r="BSB63" s="746" t="s">
        <v>1196</v>
      </c>
      <c r="BSC63" s="746" t="s">
        <v>1196</v>
      </c>
      <c r="BSD63" s="746" t="s">
        <v>1196</v>
      </c>
      <c r="BSE63" s="746" t="s">
        <v>1196</v>
      </c>
      <c r="BSF63" s="746" t="s">
        <v>1196</v>
      </c>
      <c r="BSG63" s="746" t="s">
        <v>1196</v>
      </c>
      <c r="BSH63" s="746" t="s">
        <v>1196</v>
      </c>
      <c r="BSI63" s="746" t="s">
        <v>1196</v>
      </c>
      <c r="BSJ63" s="746" t="s">
        <v>1196</v>
      </c>
      <c r="BSK63" s="746" t="s">
        <v>1196</v>
      </c>
      <c r="BSL63" s="746" t="s">
        <v>1196</v>
      </c>
      <c r="BSM63" s="746" t="s">
        <v>1196</v>
      </c>
      <c r="BSN63" s="746" t="s">
        <v>1196</v>
      </c>
      <c r="BSO63" s="746" t="s">
        <v>1196</v>
      </c>
      <c r="BSP63" s="746" t="s">
        <v>1196</v>
      </c>
      <c r="BSQ63" s="746" t="s">
        <v>1196</v>
      </c>
      <c r="BSR63" s="746" t="s">
        <v>1196</v>
      </c>
      <c r="BSS63" s="746" t="s">
        <v>1196</v>
      </c>
      <c r="BST63" s="746" t="s">
        <v>1196</v>
      </c>
      <c r="BSU63" s="746" t="s">
        <v>1196</v>
      </c>
      <c r="BSV63" s="746" t="s">
        <v>1196</v>
      </c>
      <c r="BSW63" s="746" t="s">
        <v>1196</v>
      </c>
      <c r="BSX63" s="746" t="s">
        <v>1196</v>
      </c>
      <c r="BSY63" s="746" t="s">
        <v>1196</v>
      </c>
      <c r="BSZ63" s="746" t="s">
        <v>1196</v>
      </c>
      <c r="BTA63" s="746" t="s">
        <v>1196</v>
      </c>
      <c r="BTB63" s="746" t="s">
        <v>1196</v>
      </c>
      <c r="BTC63" s="746" t="s">
        <v>1196</v>
      </c>
      <c r="BTD63" s="746" t="s">
        <v>1196</v>
      </c>
      <c r="BTE63" s="746" t="s">
        <v>1196</v>
      </c>
      <c r="BTF63" s="746" t="s">
        <v>1196</v>
      </c>
      <c r="BTG63" s="746" t="s">
        <v>1196</v>
      </c>
      <c r="BTH63" s="746" t="s">
        <v>1196</v>
      </c>
      <c r="BTI63" s="746" t="s">
        <v>1196</v>
      </c>
      <c r="BTJ63" s="746" t="s">
        <v>1196</v>
      </c>
      <c r="BTK63" s="746" t="s">
        <v>1196</v>
      </c>
      <c r="BTL63" s="746" t="s">
        <v>1196</v>
      </c>
      <c r="BTM63" s="746" t="s">
        <v>1196</v>
      </c>
      <c r="BTN63" s="746" t="s">
        <v>1196</v>
      </c>
      <c r="BTO63" s="746" t="s">
        <v>1196</v>
      </c>
      <c r="BTP63" s="746" t="s">
        <v>1196</v>
      </c>
      <c r="BTQ63" s="746" t="s">
        <v>1196</v>
      </c>
      <c r="BTR63" s="746" t="s">
        <v>1196</v>
      </c>
      <c r="BTS63" s="746" t="s">
        <v>1196</v>
      </c>
      <c r="BTT63" s="746" t="s">
        <v>1196</v>
      </c>
      <c r="BTU63" s="746" t="s">
        <v>1196</v>
      </c>
      <c r="BTV63" s="746" t="s">
        <v>1196</v>
      </c>
      <c r="BTW63" s="746" t="s">
        <v>1196</v>
      </c>
      <c r="BTX63" s="746" t="s">
        <v>1196</v>
      </c>
      <c r="BTY63" s="746" t="s">
        <v>1196</v>
      </c>
      <c r="BTZ63" s="746" t="s">
        <v>1196</v>
      </c>
      <c r="BUA63" s="746" t="s">
        <v>1196</v>
      </c>
      <c r="BUB63" s="746" t="s">
        <v>1196</v>
      </c>
      <c r="BUC63" s="746" t="s">
        <v>1196</v>
      </c>
      <c r="BUD63" s="746" t="s">
        <v>1196</v>
      </c>
      <c r="BUE63" s="746" t="s">
        <v>1196</v>
      </c>
      <c r="BUF63" s="746" t="s">
        <v>1196</v>
      </c>
      <c r="BUG63" s="746" t="s">
        <v>1196</v>
      </c>
      <c r="BUH63" s="746" t="s">
        <v>1196</v>
      </c>
      <c r="BUI63" s="746" t="s">
        <v>1196</v>
      </c>
      <c r="BUJ63" s="746" t="s">
        <v>1196</v>
      </c>
      <c r="BUK63" s="746" t="s">
        <v>1196</v>
      </c>
      <c r="BUL63" s="746" t="s">
        <v>1196</v>
      </c>
      <c r="BUM63" s="746" t="s">
        <v>1196</v>
      </c>
      <c r="BUN63" s="746" t="s">
        <v>1196</v>
      </c>
      <c r="BUO63" s="746" t="s">
        <v>1196</v>
      </c>
      <c r="BUP63" s="746" t="s">
        <v>1196</v>
      </c>
      <c r="BUQ63" s="746" t="s">
        <v>1196</v>
      </c>
      <c r="BUR63" s="746" t="s">
        <v>1196</v>
      </c>
      <c r="BUS63" s="746" t="s">
        <v>1196</v>
      </c>
      <c r="BUT63" s="746" t="s">
        <v>1196</v>
      </c>
      <c r="BUU63" s="746" t="s">
        <v>1196</v>
      </c>
      <c r="BUV63" s="746" t="s">
        <v>1196</v>
      </c>
      <c r="BUW63" s="746" t="s">
        <v>1196</v>
      </c>
      <c r="BUX63" s="746" t="s">
        <v>1196</v>
      </c>
      <c r="BUY63" s="746" t="s">
        <v>1196</v>
      </c>
      <c r="BUZ63" s="746" t="s">
        <v>1196</v>
      </c>
      <c r="BVA63" s="746" t="s">
        <v>1196</v>
      </c>
      <c r="BVB63" s="746" t="s">
        <v>1196</v>
      </c>
      <c r="BVC63" s="746" t="s">
        <v>1196</v>
      </c>
      <c r="BVD63" s="746" t="s">
        <v>1196</v>
      </c>
      <c r="BVE63" s="746" t="s">
        <v>1196</v>
      </c>
      <c r="BVF63" s="746" t="s">
        <v>1196</v>
      </c>
      <c r="BVG63" s="746" t="s">
        <v>1196</v>
      </c>
      <c r="BVH63" s="746" t="s">
        <v>1196</v>
      </c>
      <c r="BVI63" s="746" t="s">
        <v>1196</v>
      </c>
      <c r="BVJ63" s="746" t="s">
        <v>1196</v>
      </c>
      <c r="BVK63" s="746" t="s">
        <v>1196</v>
      </c>
      <c r="BVL63" s="746" t="s">
        <v>1196</v>
      </c>
      <c r="BVM63" s="746" t="s">
        <v>1196</v>
      </c>
      <c r="BVN63" s="746" t="s">
        <v>1196</v>
      </c>
      <c r="BVO63" s="746" t="s">
        <v>1196</v>
      </c>
      <c r="BVP63" s="746" t="s">
        <v>1196</v>
      </c>
      <c r="BVQ63" s="746" t="s">
        <v>1196</v>
      </c>
      <c r="BVR63" s="746" t="s">
        <v>1196</v>
      </c>
      <c r="BVS63" s="746" t="s">
        <v>1196</v>
      </c>
      <c r="BVT63" s="746" t="s">
        <v>1196</v>
      </c>
      <c r="BVU63" s="746" t="s">
        <v>1196</v>
      </c>
      <c r="BVV63" s="746" t="s">
        <v>1196</v>
      </c>
      <c r="BVW63" s="746" t="s">
        <v>1196</v>
      </c>
      <c r="BVX63" s="746" t="s">
        <v>1196</v>
      </c>
      <c r="BVY63" s="746" t="s">
        <v>1196</v>
      </c>
      <c r="BVZ63" s="746" t="s">
        <v>1196</v>
      </c>
      <c r="BWA63" s="746" t="s">
        <v>1196</v>
      </c>
      <c r="BWB63" s="746" t="s">
        <v>1196</v>
      </c>
      <c r="BWC63" s="746" t="s">
        <v>1196</v>
      </c>
      <c r="BWD63" s="746" t="s">
        <v>1196</v>
      </c>
      <c r="BWE63" s="746" t="s">
        <v>1196</v>
      </c>
      <c r="BWF63" s="746" t="s">
        <v>1196</v>
      </c>
      <c r="BWG63" s="746" t="s">
        <v>1196</v>
      </c>
      <c r="BWH63" s="746" t="s">
        <v>1196</v>
      </c>
      <c r="BWI63" s="746" t="s">
        <v>1196</v>
      </c>
      <c r="BWJ63" s="746" t="s">
        <v>1196</v>
      </c>
      <c r="BWK63" s="746" t="s">
        <v>1196</v>
      </c>
      <c r="BWL63" s="746" t="s">
        <v>1196</v>
      </c>
      <c r="BWM63" s="746" t="s">
        <v>1196</v>
      </c>
      <c r="BWN63" s="746" t="s">
        <v>1196</v>
      </c>
      <c r="BWO63" s="746" t="s">
        <v>1196</v>
      </c>
      <c r="BWP63" s="746" t="s">
        <v>1196</v>
      </c>
      <c r="BWQ63" s="746" t="s">
        <v>1196</v>
      </c>
      <c r="BWR63" s="746" t="s">
        <v>1196</v>
      </c>
      <c r="BWS63" s="746" t="s">
        <v>1196</v>
      </c>
      <c r="BWT63" s="746" t="s">
        <v>1196</v>
      </c>
      <c r="BWU63" s="746" t="s">
        <v>1196</v>
      </c>
      <c r="BWV63" s="746" t="s">
        <v>1196</v>
      </c>
      <c r="BWW63" s="746" t="s">
        <v>1196</v>
      </c>
      <c r="BWX63" s="746" t="s">
        <v>1196</v>
      </c>
      <c r="BWY63" s="746" t="s">
        <v>1196</v>
      </c>
      <c r="BWZ63" s="746" t="s">
        <v>1196</v>
      </c>
      <c r="BXA63" s="746" t="s">
        <v>1196</v>
      </c>
      <c r="BXB63" s="746" t="s">
        <v>1196</v>
      </c>
      <c r="BXC63" s="746" t="s">
        <v>1196</v>
      </c>
      <c r="BXD63" s="746" t="s">
        <v>1196</v>
      </c>
      <c r="BXE63" s="746" t="s">
        <v>1196</v>
      </c>
      <c r="BXF63" s="746" t="s">
        <v>1196</v>
      </c>
      <c r="BXG63" s="746" t="s">
        <v>1196</v>
      </c>
      <c r="BXH63" s="746" t="s">
        <v>1196</v>
      </c>
      <c r="BXI63" s="746" t="s">
        <v>1196</v>
      </c>
      <c r="BXJ63" s="746" t="s">
        <v>1196</v>
      </c>
      <c r="BXK63" s="746" t="s">
        <v>1196</v>
      </c>
      <c r="BXL63" s="746" t="s">
        <v>1196</v>
      </c>
      <c r="BXM63" s="746" t="s">
        <v>1196</v>
      </c>
      <c r="BXN63" s="746" t="s">
        <v>1196</v>
      </c>
      <c r="BXO63" s="746" t="s">
        <v>1196</v>
      </c>
      <c r="BXP63" s="746" t="s">
        <v>1196</v>
      </c>
      <c r="BXQ63" s="746" t="s">
        <v>1196</v>
      </c>
      <c r="BXR63" s="746" t="s">
        <v>1196</v>
      </c>
      <c r="BXS63" s="746" t="s">
        <v>1196</v>
      </c>
      <c r="BXT63" s="746" t="s">
        <v>1196</v>
      </c>
      <c r="BXU63" s="746" t="s">
        <v>1196</v>
      </c>
      <c r="BXV63" s="746" t="s">
        <v>1196</v>
      </c>
      <c r="BXW63" s="746" t="s">
        <v>1196</v>
      </c>
      <c r="BXX63" s="746" t="s">
        <v>1196</v>
      </c>
      <c r="BXY63" s="746" t="s">
        <v>1196</v>
      </c>
      <c r="BXZ63" s="746" t="s">
        <v>1196</v>
      </c>
      <c r="BYA63" s="746" t="s">
        <v>1196</v>
      </c>
      <c r="BYB63" s="746" t="s">
        <v>1196</v>
      </c>
      <c r="BYC63" s="746" t="s">
        <v>1196</v>
      </c>
      <c r="BYD63" s="746" t="s">
        <v>1196</v>
      </c>
      <c r="BYE63" s="746" t="s">
        <v>1196</v>
      </c>
      <c r="BYF63" s="746" t="s">
        <v>1196</v>
      </c>
      <c r="BYG63" s="746" t="s">
        <v>1196</v>
      </c>
      <c r="BYH63" s="746" t="s">
        <v>1196</v>
      </c>
      <c r="BYI63" s="746" t="s">
        <v>1196</v>
      </c>
      <c r="BYJ63" s="746" t="s">
        <v>1196</v>
      </c>
      <c r="BYK63" s="746" t="s">
        <v>1196</v>
      </c>
      <c r="BYL63" s="746" t="s">
        <v>1196</v>
      </c>
      <c r="BYM63" s="746" t="s">
        <v>1196</v>
      </c>
      <c r="BYN63" s="746" t="s">
        <v>1196</v>
      </c>
      <c r="BYO63" s="746" t="s">
        <v>1196</v>
      </c>
      <c r="BYP63" s="746" t="s">
        <v>1196</v>
      </c>
      <c r="BYQ63" s="746" t="s">
        <v>1196</v>
      </c>
      <c r="BYR63" s="746" t="s">
        <v>1196</v>
      </c>
      <c r="BYS63" s="746" t="s">
        <v>1196</v>
      </c>
      <c r="BYT63" s="746" t="s">
        <v>1196</v>
      </c>
      <c r="BYU63" s="746" t="s">
        <v>1196</v>
      </c>
      <c r="BYV63" s="746" t="s">
        <v>1196</v>
      </c>
      <c r="BYW63" s="746" t="s">
        <v>1196</v>
      </c>
      <c r="BYX63" s="746" t="s">
        <v>1196</v>
      </c>
      <c r="BYY63" s="746" t="s">
        <v>1196</v>
      </c>
      <c r="BYZ63" s="746" t="s">
        <v>1196</v>
      </c>
      <c r="BZA63" s="746" t="s">
        <v>1196</v>
      </c>
      <c r="BZB63" s="746" t="s">
        <v>1196</v>
      </c>
      <c r="BZC63" s="746" t="s">
        <v>1196</v>
      </c>
      <c r="BZD63" s="746" t="s">
        <v>1196</v>
      </c>
      <c r="BZE63" s="746" t="s">
        <v>1196</v>
      </c>
      <c r="BZF63" s="746" t="s">
        <v>1196</v>
      </c>
      <c r="BZG63" s="746" t="s">
        <v>1196</v>
      </c>
      <c r="BZH63" s="746" t="s">
        <v>1196</v>
      </c>
      <c r="BZI63" s="746" t="s">
        <v>1196</v>
      </c>
      <c r="BZJ63" s="746" t="s">
        <v>1196</v>
      </c>
      <c r="BZK63" s="746" t="s">
        <v>1196</v>
      </c>
      <c r="BZL63" s="746" t="s">
        <v>1196</v>
      </c>
      <c r="BZM63" s="746" t="s">
        <v>1196</v>
      </c>
      <c r="BZN63" s="746" t="s">
        <v>1196</v>
      </c>
      <c r="BZO63" s="746" t="s">
        <v>1196</v>
      </c>
      <c r="BZP63" s="746" t="s">
        <v>1196</v>
      </c>
      <c r="BZQ63" s="746" t="s">
        <v>1196</v>
      </c>
      <c r="BZR63" s="746" t="s">
        <v>1196</v>
      </c>
      <c r="BZS63" s="746" t="s">
        <v>1196</v>
      </c>
      <c r="BZT63" s="746" t="s">
        <v>1196</v>
      </c>
      <c r="BZU63" s="746" t="s">
        <v>1196</v>
      </c>
      <c r="BZV63" s="746" t="s">
        <v>1196</v>
      </c>
      <c r="BZW63" s="746" t="s">
        <v>1196</v>
      </c>
      <c r="BZX63" s="746" t="s">
        <v>1196</v>
      </c>
      <c r="BZY63" s="746" t="s">
        <v>1196</v>
      </c>
      <c r="BZZ63" s="746" t="s">
        <v>1196</v>
      </c>
      <c r="CAA63" s="746" t="s">
        <v>1196</v>
      </c>
      <c r="CAB63" s="746" t="s">
        <v>1196</v>
      </c>
      <c r="CAC63" s="746" t="s">
        <v>1196</v>
      </c>
      <c r="CAD63" s="746" t="s">
        <v>1196</v>
      </c>
      <c r="CAE63" s="746" t="s">
        <v>1196</v>
      </c>
      <c r="CAF63" s="746" t="s">
        <v>1196</v>
      </c>
      <c r="CAG63" s="746" t="s">
        <v>1196</v>
      </c>
      <c r="CAH63" s="746" t="s">
        <v>1196</v>
      </c>
      <c r="CAI63" s="746" t="s">
        <v>1196</v>
      </c>
      <c r="CAJ63" s="746" t="s">
        <v>1196</v>
      </c>
      <c r="CAK63" s="746" t="s">
        <v>1196</v>
      </c>
      <c r="CAL63" s="746" t="s">
        <v>1196</v>
      </c>
      <c r="CAM63" s="746" t="s">
        <v>1196</v>
      </c>
      <c r="CAN63" s="746" t="s">
        <v>1196</v>
      </c>
      <c r="CAO63" s="746" t="s">
        <v>1196</v>
      </c>
      <c r="CAP63" s="746" t="s">
        <v>1196</v>
      </c>
      <c r="CAQ63" s="746" t="s">
        <v>1196</v>
      </c>
      <c r="CAR63" s="746" t="s">
        <v>1196</v>
      </c>
      <c r="CAS63" s="746" t="s">
        <v>1196</v>
      </c>
      <c r="CAT63" s="746" t="s">
        <v>1196</v>
      </c>
      <c r="CAU63" s="746" t="s">
        <v>1196</v>
      </c>
      <c r="CAV63" s="746" t="s">
        <v>1196</v>
      </c>
      <c r="CAW63" s="746" t="s">
        <v>1196</v>
      </c>
      <c r="CAX63" s="746" t="s">
        <v>1196</v>
      </c>
      <c r="CAY63" s="746" t="s">
        <v>1196</v>
      </c>
      <c r="CAZ63" s="746" t="s">
        <v>1196</v>
      </c>
      <c r="CBA63" s="746" t="s">
        <v>1196</v>
      </c>
      <c r="CBB63" s="746" t="s">
        <v>1196</v>
      </c>
      <c r="CBC63" s="746" t="s">
        <v>1196</v>
      </c>
      <c r="CBD63" s="746" t="s">
        <v>1196</v>
      </c>
      <c r="CBE63" s="746" t="s">
        <v>1196</v>
      </c>
      <c r="CBF63" s="746" t="s">
        <v>1196</v>
      </c>
      <c r="CBG63" s="746" t="s">
        <v>1196</v>
      </c>
      <c r="CBH63" s="746" t="s">
        <v>1196</v>
      </c>
      <c r="CBI63" s="746" t="s">
        <v>1196</v>
      </c>
      <c r="CBJ63" s="746" t="s">
        <v>1196</v>
      </c>
      <c r="CBK63" s="746" t="s">
        <v>1196</v>
      </c>
      <c r="CBL63" s="746" t="s">
        <v>1196</v>
      </c>
      <c r="CBM63" s="746" t="s">
        <v>1196</v>
      </c>
      <c r="CBN63" s="746" t="s">
        <v>1196</v>
      </c>
      <c r="CBO63" s="746" t="s">
        <v>1196</v>
      </c>
      <c r="CBP63" s="746" t="s">
        <v>1196</v>
      </c>
      <c r="CBQ63" s="746" t="s">
        <v>1196</v>
      </c>
      <c r="CBR63" s="746" t="s">
        <v>1196</v>
      </c>
      <c r="CBS63" s="746" t="s">
        <v>1196</v>
      </c>
      <c r="CBT63" s="746" t="s">
        <v>1196</v>
      </c>
      <c r="CBU63" s="746" t="s">
        <v>1196</v>
      </c>
      <c r="CBV63" s="746" t="s">
        <v>1196</v>
      </c>
      <c r="CBW63" s="746" t="s">
        <v>1196</v>
      </c>
      <c r="CBX63" s="746" t="s">
        <v>1196</v>
      </c>
      <c r="CBY63" s="746" t="s">
        <v>1196</v>
      </c>
      <c r="CBZ63" s="746" t="s">
        <v>1196</v>
      </c>
      <c r="CCA63" s="746" t="s">
        <v>1196</v>
      </c>
      <c r="CCB63" s="746" t="s">
        <v>1196</v>
      </c>
      <c r="CCC63" s="746" t="s">
        <v>1196</v>
      </c>
      <c r="CCD63" s="746" t="s">
        <v>1196</v>
      </c>
      <c r="CCE63" s="746" t="s">
        <v>1196</v>
      </c>
      <c r="CCF63" s="746" t="s">
        <v>1196</v>
      </c>
      <c r="CCG63" s="746" t="s">
        <v>1196</v>
      </c>
      <c r="CCH63" s="746" t="s">
        <v>1196</v>
      </c>
      <c r="CCI63" s="746" t="s">
        <v>1196</v>
      </c>
      <c r="CCJ63" s="746" t="s">
        <v>1196</v>
      </c>
      <c r="CCK63" s="746" t="s">
        <v>1196</v>
      </c>
      <c r="CCL63" s="746" t="s">
        <v>1196</v>
      </c>
      <c r="CCM63" s="746" t="s">
        <v>1196</v>
      </c>
      <c r="CCN63" s="746" t="s">
        <v>1196</v>
      </c>
      <c r="CCO63" s="746" t="s">
        <v>1196</v>
      </c>
      <c r="CCP63" s="746" t="s">
        <v>1196</v>
      </c>
      <c r="CCQ63" s="746" t="s">
        <v>1196</v>
      </c>
      <c r="CCR63" s="746" t="s">
        <v>1196</v>
      </c>
      <c r="CCS63" s="746" t="s">
        <v>1196</v>
      </c>
      <c r="CCT63" s="746" t="s">
        <v>1196</v>
      </c>
      <c r="CCU63" s="746" t="s">
        <v>1196</v>
      </c>
      <c r="CCV63" s="746" t="s">
        <v>1196</v>
      </c>
      <c r="CCW63" s="746" t="s">
        <v>1196</v>
      </c>
      <c r="CCX63" s="746" t="s">
        <v>1196</v>
      </c>
      <c r="CCY63" s="746" t="s">
        <v>1196</v>
      </c>
      <c r="CCZ63" s="746" t="s">
        <v>1196</v>
      </c>
      <c r="CDA63" s="746" t="s">
        <v>1196</v>
      </c>
      <c r="CDB63" s="746" t="s">
        <v>1196</v>
      </c>
      <c r="CDC63" s="746" t="s">
        <v>1196</v>
      </c>
      <c r="CDD63" s="746" t="s">
        <v>1196</v>
      </c>
      <c r="CDE63" s="746" t="s">
        <v>1196</v>
      </c>
      <c r="CDF63" s="746" t="s">
        <v>1196</v>
      </c>
      <c r="CDG63" s="746" t="s">
        <v>1196</v>
      </c>
      <c r="CDH63" s="746" t="s">
        <v>1196</v>
      </c>
      <c r="CDI63" s="746" t="s">
        <v>1196</v>
      </c>
      <c r="CDJ63" s="746" t="s">
        <v>1196</v>
      </c>
      <c r="CDK63" s="746" t="s">
        <v>1196</v>
      </c>
      <c r="CDL63" s="746" t="s">
        <v>1196</v>
      </c>
      <c r="CDM63" s="746" t="s">
        <v>1196</v>
      </c>
      <c r="CDN63" s="746" t="s">
        <v>1196</v>
      </c>
      <c r="CDO63" s="746" t="s">
        <v>1196</v>
      </c>
      <c r="CDP63" s="746" t="s">
        <v>1196</v>
      </c>
      <c r="CDQ63" s="746" t="s">
        <v>1196</v>
      </c>
      <c r="CDR63" s="746" t="s">
        <v>1196</v>
      </c>
      <c r="CDS63" s="746" t="s">
        <v>1196</v>
      </c>
      <c r="CDT63" s="746" t="s">
        <v>1196</v>
      </c>
      <c r="CDU63" s="746" t="s">
        <v>1196</v>
      </c>
      <c r="CDV63" s="746" t="s">
        <v>1196</v>
      </c>
      <c r="CDW63" s="746" t="s">
        <v>1196</v>
      </c>
      <c r="CDX63" s="746" t="s">
        <v>1196</v>
      </c>
      <c r="CDY63" s="746" t="s">
        <v>1196</v>
      </c>
      <c r="CDZ63" s="746" t="s">
        <v>1196</v>
      </c>
      <c r="CEA63" s="746" t="s">
        <v>1196</v>
      </c>
      <c r="CEB63" s="746" t="s">
        <v>1196</v>
      </c>
      <c r="CEC63" s="746" t="s">
        <v>1196</v>
      </c>
      <c r="CED63" s="746" t="s">
        <v>1196</v>
      </c>
      <c r="CEE63" s="746" t="s">
        <v>1196</v>
      </c>
      <c r="CEF63" s="746" t="s">
        <v>1196</v>
      </c>
      <c r="CEG63" s="746" t="s">
        <v>1196</v>
      </c>
      <c r="CEH63" s="746" t="s">
        <v>1196</v>
      </c>
      <c r="CEI63" s="746" t="s">
        <v>1196</v>
      </c>
      <c r="CEJ63" s="746" t="s">
        <v>1196</v>
      </c>
      <c r="CEK63" s="746" t="s">
        <v>1196</v>
      </c>
      <c r="CEL63" s="746" t="s">
        <v>1196</v>
      </c>
      <c r="CEM63" s="746" t="s">
        <v>1196</v>
      </c>
      <c r="CEN63" s="746" t="s">
        <v>1196</v>
      </c>
      <c r="CEO63" s="746" t="s">
        <v>1196</v>
      </c>
      <c r="CEP63" s="746" t="s">
        <v>1196</v>
      </c>
      <c r="CEQ63" s="746" t="s">
        <v>1196</v>
      </c>
      <c r="CER63" s="746" t="s">
        <v>1196</v>
      </c>
      <c r="CES63" s="746" t="s">
        <v>1196</v>
      </c>
      <c r="CET63" s="746" t="s">
        <v>1196</v>
      </c>
      <c r="CEU63" s="746" t="s">
        <v>1196</v>
      </c>
      <c r="CEV63" s="746" t="s">
        <v>1196</v>
      </c>
      <c r="CEW63" s="746" t="s">
        <v>1196</v>
      </c>
      <c r="CEX63" s="746" t="s">
        <v>1196</v>
      </c>
      <c r="CEY63" s="746" t="s">
        <v>1196</v>
      </c>
      <c r="CEZ63" s="746" t="s">
        <v>1196</v>
      </c>
      <c r="CFA63" s="746" t="s">
        <v>1196</v>
      </c>
      <c r="CFB63" s="746" t="s">
        <v>1196</v>
      </c>
      <c r="CFC63" s="746" t="s">
        <v>1196</v>
      </c>
      <c r="CFD63" s="746" t="s">
        <v>1196</v>
      </c>
      <c r="CFE63" s="746" t="s">
        <v>1196</v>
      </c>
      <c r="CFF63" s="746" t="s">
        <v>1196</v>
      </c>
      <c r="CFG63" s="746" t="s">
        <v>1196</v>
      </c>
      <c r="CFH63" s="746" t="s">
        <v>1196</v>
      </c>
      <c r="CFI63" s="746" t="s">
        <v>1196</v>
      </c>
      <c r="CFJ63" s="746" t="s">
        <v>1196</v>
      </c>
      <c r="CFK63" s="746" t="s">
        <v>1196</v>
      </c>
      <c r="CFL63" s="746" t="s">
        <v>1196</v>
      </c>
      <c r="CFM63" s="746" t="s">
        <v>1196</v>
      </c>
      <c r="CFN63" s="746" t="s">
        <v>1196</v>
      </c>
      <c r="CFO63" s="746" t="s">
        <v>1196</v>
      </c>
      <c r="CFP63" s="746" t="s">
        <v>1196</v>
      </c>
      <c r="CFQ63" s="746" t="s">
        <v>1196</v>
      </c>
      <c r="CFR63" s="746" t="s">
        <v>1196</v>
      </c>
      <c r="CFS63" s="746" t="s">
        <v>1196</v>
      </c>
      <c r="CFT63" s="746" t="s">
        <v>1196</v>
      </c>
      <c r="CFU63" s="746" t="s">
        <v>1196</v>
      </c>
      <c r="CFV63" s="746" t="s">
        <v>1196</v>
      </c>
      <c r="CFW63" s="746" t="s">
        <v>1196</v>
      </c>
      <c r="CFX63" s="746" t="s">
        <v>1196</v>
      </c>
      <c r="CFY63" s="746" t="s">
        <v>1196</v>
      </c>
      <c r="CFZ63" s="746" t="s">
        <v>1196</v>
      </c>
      <c r="CGA63" s="746" t="s">
        <v>1196</v>
      </c>
      <c r="CGB63" s="746" t="s">
        <v>1196</v>
      </c>
      <c r="CGC63" s="746" t="s">
        <v>1196</v>
      </c>
      <c r="CGD63" s="746" t="s">
        <v>1196</v>
      </c>
      <c r="CGE63" s="746" t="s">
        <v>1196</v>
      </c>
      <c r="CGF63" s="746" t="s">
        <v>1196</v>
      </c>
      <c r="CGG63" s="746" t="s">
        <v>1196</v>
      </c>
      <c r="CGH63" s="746" t="s">
        <v>1196</v>
      </c>
      <c r="CGI63" s="746" t="s">
        <v>1196</v>
      </c>
      <c r="CGJ63" s="746" t="s">
        <v>1196</v>
      </c>
      <c r="CGK63" s="746" t="s">
        <v>1196</v>
      </c>
      <c r="CGL63" s="746" t="s">
        <v>1196</v>
      </c>
      <c r="CGM63" s="746" t="s">
        <v>1196</v>
      </c>
      <c r="CGN63" s="746" t="s">
        <v>1196</v>
      </c>
      <c r="CGO63" s="746" t="s">
        <v>1196</v>
      </c>
      <c r="CGP63" s="746" t="s">
        <v>1196</v>
      </c>
      <c r="CGQ63" s="746" t="s">
        <v>1196</v>
      </c>
      <c r="CGR63" s="746" t="s">
        <v>1196</v>
      </c>
      <c r="CGS63" s="746" t="s">
        <v>1196</v>
      </c>
      <c r="CGT63" s="746" t="s">
        <v>1196</v>
      </c>
      <c r="CGU63" s="746" t="s">
        <v>1196</v>
      </c>
      <c r="CGV63" s="746" t="s">
        <v>1196</v>
      </c>
      <c r="CGW63" s="746" t="s">
        <v>1196</v>
      </c>
      <c r="CGX63" s="746" t="s">
        <v>1196</v>
      </c>
      <c r="CGY63" s="746" t="s">
        <v>1196</v>
      </c>
      <c r="CGZ63" s="746" t="s">
        <v>1196</v>
      </c>
      <c r="CHA63" s="746" t="s">
        <v>1196</v>
      </c>
      <c r="CHB63" s="746" t="s">
        <v>1196</v>
      </c>
      <c r="CHC63" s="746" t="s">
        <v>1196</v>
      </c>
      <c r="CHD63" s="746" t="s">
        <v>1196</v>
      </c>
      <c r="CHE63" s="746" t="s">
        <v>1196</v>
      </c>
      <c r="CHF63" s="746" t="s">
        <v>1196</v>
      </c>
      <c r="CHG63" s="746" t="s">
        <v>1196</v>
      </c>
      <c r="CHH63" s="746" t="s">
        <v>1196</v>
      </c>
      <c r="CHI63" s="746" t="s">
        <v>1196</v>
      </c>
      <c r="CHJ63" s="746" t="s">
        <v>1196</v>
      </c>
      <c r="CHK63" s="746" t="s">
        <v>1196</v>
      </c>
      <c r="CHL63" s="746" t="s">
        <v>1196</v>
      </c>
      <c r="CHM63" s="746" t="s">
        <v>1196</v>
      </c>
      <c r="CHN63" s="746" t="s">
        <v>1196</v>
      </c>
      <c r="CHO63" s="746" t="s">
        <v>1196</v>
      </c>
      <c r="CHP63" s="746" t="s">
        <v>1196</v>
      </c>
      <c r="CHQ63" s="746" t="s">
        <v>1196</v>
      </c>
      <c r="CHR63" s="746" t="s">
        <v>1196</v>
      </c>
      <c r="CHS63" s="746" t="s">
        <v>1196</v>
      </c>
      <c r="CHT63" s="746" t="s">
        <v>1196</v>
      </c>
      <c r="CHU63" s="746" t="s">
        <v>1196</v>
      </c>
      <c r="CHV63" s="746" t="s">
        <v>1196</v>
      </c>
      <c r="CHW63" s="746" t="s">
        <v>1196</v>
      </c>
      <c r="CHX63" s="746" t="s">
        <v>1196</v>
      </c>
      <c r="CHY63" s="746" t="s">
        <v>1196</v>
      </c>
      <c r="CHZ63" s="746" t="s">
        <v>1196</v>
      </c>
      <c r="CIA63" s="746" t="s">
        <v>1196</v>
      </c>
      <c r="CIB63" s="746" t="s">
        <v>1196</v>
      </c>
      <c r="CIC63" s="746" t="s">
        <v>1196</v>
      </c>
      <c r="CID63" s="746" t="s">
        <v>1196</v>
      </c>
      <c r="CIE63" s="746" t="s">
        <v>1196</v>
      </c>
      <c r="CIF63" s="746" t="s">
        <v>1196</v>
      </c>
      <c r="CIG63" s="746" t="s">
        <v>1196</v>
      </c>
      <c r="CIH63" s="746" t="s">
        <v>1196</v>
      </c>
      <c r="CII63" s="746" t="s">
        <v>1196</v>
      </c>
      <c r="CIJ63" s="746" t="s">
        <v>1196</v>
      </c>
      <c r="CIK63" s="746" t="s">
        <v>1196</v>
      </c>
      <c r="CIL63" s="746" t="s">
        <v>1196</v>
      </c>
      <c r="CIM63" s="746" t="s">
        <v>1196</v>
      </c>
      <c r="CIN63" s="746" t="s">
        <v>1196</v>
      </c>
      <c r="CIO63" s="746" t="s">
        <v>1196</v>
      </c>
      <c r="CIP63" s="746" t="s">
        <v>1196</v>
      </c>
      <c r="CIQ63" s="746" t="s">
        <v>1196</v>
      </c>
      <c r="CIR63" s="746" t="s">
        <v>1196</v>
      </c>
      <c r="CIS63" s="746" t="s">
        <v>1196</v>
      </c>
      <c r="CIT63" s="746" t="s">
        <v>1196</v>
      </c>
      <c r="CIU63" s="746" t="s">
        <v>1196</v>
      </c>
      <c r="CIV63" s="746" t="s">
        <v>1196</v>
      </c>
      <c r="CIW63" s="746" t="s">
        <v>1196</v>
      </c>
      <c r="CIX63" s="746" t="s">
        <v>1196</v>
      </c>
      <c r="CIY63" s="746" t="s">
        <v>1196</v>
      </c>
      <c r="CIZ63" s="746" t="s">
        <v>1196</v>
      </c>
      <c r="CJA63" s="746" t="s">
        <v>1196</v>
      </c>
      <c r="CJB63" s="746" t="s">
        <v>1196</v>
      </c>
      <c r="CJC63" s="746" t="s">
        <v>1196</v>
      </c>
      <c r="CJD63" s="746" t="s">
        <v>1196</v>
      </c>
      <c r="CJE63" s="746" t="s">
        <v>1196</v>
      </c>
      <c r="CJF63" s="746" t="s">
        <v>1196</v>
      </c>
      <c r="CJG63" s="746" t="s">
        <v>1196</v>
      </c>
      <c r="CJH63" s="746" t="s">
        <v>1196</v>
      </c>
      <c r="CJI63" s="746" t="s">
        <v>1196</v>
      </c>
      <c r="CJJ63" s="746" t="s">
        <v>1196</v>
      </c>
      <c r="CJK63" s="746" t="s">
        <v>1196</v>
      </c>
      <c r="CJL63" s="746" t="s">
        <v>1196</v>
      </c>
      <c r="CJM63" s="746" t="s">
        <v>1196</v>
      </c>
      <c r="CJN63" s="746" t="s">
        <v>1196</v>
      </c>
      <c r="CJO63" s="746" t="s">
        <v>1196</v>
      </c>
      <c r="CJP63" s="746" t="s">
        <v>1196</v>
      </c>
      <c r="CJQ63" s="746" t="s">
        <v>1196</v>
      </c>
      <c r="CJR63" s="746" t="s">
        <v>1196</v>
      </c>
      <c r="CJS63" s="746" t="s">
        <v>1196</v>
      </c>
      <c r="CJT63" s="746" t="s">
        <v>1196</v>
      </c>
      <c r="CJU63" s="746" t="s">
        <v>1196</v>
      </c>
      <c r="CJV63" s="746" t="s">
        <v>1196</v>
      </c>
      <c r="CJW63" s="746" t="s">
        <v>1196</v>
      </c>
      <c r="CJX63" s="746" t="s">
        <v>1196</v>
      </c>
      <c r="CJY63" s="746" t="s">
        <v>1196</v>
      </c>
      <c r="CJZ63" s="746" t="s">
        <v>1196</v>
      </c>
      <c r="CKA63" s="746" t="s">
        <v>1196</v>
      </c>
      <c r="CKB63" s="746" t="s">
        <v>1196</v>
      </c>
      <c r="CKC63" s="746" t="s">
        <v>1196</v>
      </c>
      <c r="CKD63" s="746" t="s">
        <v>1196</v>
      </c>
      <c r="CKE63" s="746" t="s">
        <v>1196</v>
      </c>
      <c r="CKF63" s="746" t="s">
        <v>1196</v>
      </c>
      <c r="CKG63" s="746" t="s">
        <v>1196</v>
      </c>
      <c r="CKH63" s="746" t="s">
        <v>1196</v>
      </c>
      <c r="CKI63" s="746" t="s">
        <v>1196</v>
      </c>
      <c r="CKJ63" s="746" t="s">
        <v>1196</v>
      </c>
      <c r="CKK63" s="746" t="s">
        <v>1196</v>
      </c>
      <c r="CKL63" s="746" t="s">
        <v>1196</v>
      </c>
      <c r="CKM63" s="746" t="s">
        <v>1196</v>
      </c>
      <c r="CKN63" s="746" t="s">
        <v>1196</v>
      </c>
      <c r="CKO63" s="746" t="s">
        <v>1196</v>
      </c>
      <c r="CKP63" s="746" t="s">
        <v>1196</v>
      </c>
      <c r="CKQ63" s="746" t="s">
        <v>1196</v>
      </c>
      <c r="CKR63" s="746" t="s">
        <v>1196</v>
      </c>
      <c r="CKS63" s="746" t="s">
        <v>1196</v>
      </c>
      <c r="CKT63" s="746" t="s">
        <v>1196</v>
      </c>
      <c r="CKU63" s="746" t="s">
        <v>1196</v>
      </c>
      <c r="CKV63" s="746" t="s">
        <v>1196</v>
      </c>
      <c r="CKW63" s="746" t="s">
        <v>1196</v>
      </c>
      <c r="CKX63" s="746" t="s">
        <v>1196</v>
      </c>
      <c r="CKY63" s="746" t="s">
        <v>1196</v>
      </c>
      <c r="CKZ63" s="746" t="s">
        <v>1196</v>
      </c>
      <c r="CLA63" s="746" t="s">
        <v>1196</v>
      </c>
      <c r="CLB63" s="746" t="s">
        <v>1196</v>
      </c>
      <c r="CLC63" s="746" t="s">
        <v>1196</v>
      </c>
      <c r="CLD63" s="746" t="s">
        <v>1196</v>
      </c>
      <c r="CLE63" s="746" t="s">
        <v>1196</v>
      </c>
      <c r="CLF63" s="746" t="s">
        <v>1196</v>
      </c>
      <c r="CLG63" s="746" t="s">
        <v>1196</v>
      </c>
      <c r="CLH63" s="746" t="s">
        <v>1196</v>
      </c>
      <c r="CLI63" s="746" t="s">
        <v>1196</v>
      </c>
      <c r="CLJ63" s="746" t="s">
        <v>1196</v>
      </c>
      <c r="CLK63" s="746" t="s">
        <v>1196</v>
      </c>
      <c r="CLL63" s="746" t="s">
        <v>1196</v>
      </c>
      <c r="CLM63" s="746" t="s">
        <v>1196</v>
      </c>
      <c r="CLN63" s="746" t="s">
        <v>1196</v>
      </c>
      <c r="CLO63" s="746" t="s">
        <v>1196</v>
      </c>
      <c r="CLP63" s="746" t="s">
        <v>1196</v>
      </c>
      <c r="CLQ63" s="746" t="s">
        <v>1196</v>
      </c>
      <c r="CLR63" s="746" t="s">
        <v>1196</v>
      </c>
      <c r="CLS63" s="746" t="s">
        <v>1196</v>
      </c>
      <c r="CLT63" s="746" t="s">
        <v>1196</v>
      </c>
      <c r="CLU63" s="746" t="s">
        <v>1196</v>
      </c>
      <c r="CLV63" s="746" t="s">
        <v>1196</v>
      </c>
      <c r="CLW63" s="746" t="s">
        <v>1196</v>
      </c>
      <c r="CLX63" s="746" t="s">
        <v>1196</v>
      </c>
      <c r="CLY63" s="746" t="s">
        <v>1196</v>
      </c>
      <c r="CLZ63" s="746" t="s">
        <v>1196</v>
      </c>
      <c r="CMA63" s="746" t="s">
        <v>1196</v>
      </c>
      <c r="CMB63" s="746" t="s">
        <v>1196</v>
      </c>
      <c r="CMC63" s="746" t="s">
        <v>1196</v>
      </c>
      <c r="CMD63" s="746" t="s">
        <v>1196</v>
      </c>
      <c r="CME63" s="746" t="s">
        <v>1196</v>
      </c>
      <c r="CMF63" s="746" t="s">
        <v>1196</v>
      </c>
      <c r="CMG63" s="746" t="s">
        <v>1196</v>
      </c>
      <c r="CMH63" s="746" t="s">
        <v>1196</v>
      </c>
      <c r="CMI63" s="746" t="s">
        <v>1196</v>
      </c>
      <c r="CMJ63" s="746" t="s">
        <v>1196</v>
      </c>
      <c r="CMK63" s="746" t="s">
        <v>1196</v>
      </c>
      <c r="CML63" s="746" t="s">
        <v>1196</v>
      </c>
      <c r="CMM63" s="746" t="s">
        <v>1196</v>
      </c>
      <c r="CMN63" s="746" t="s">
        <v>1196</v>
      </c>
      <c r="CMO63" s="746" t="s">
        <v>1196</v>
      </c>
      <c r="CMP63" s="746" t="s">
        <v>1196</v>
      </c>
      <c r="CMQ63" s="746" t="s">
        <v>1196</v>
      </c>
      <c r="CMR63" s="746" t="s">
        <v>1196</v>
      </c>
      <c r="CMS63" s="746" t="s">
        <v>1196</v>
      </c>
      <c r="CMT63" s="746" t="s">
        <v>1196</v>
      </c>
      <c r="CMU63" s="746" t="s">
        <v>1196</v>
      </c>
      <c r="CMV63" s="746" t="s">
        <v>1196</v>
      </c>
      <c r="CMW63" s="746" t="s">
        <v>1196</v>
      </c>
      <c r="CMX63" s="746" t="s">
        <v>1196</v>
      </c>
      <c r="CMY63" s="746" t="s">
        <v>1196</v>
      </c>
      <c r="CMZ63" s="746" t="s">
        <v>1196</v>
      </c>
      <c r="CNA63" s="746" t="s">
        <v>1196</v>
      </c>
      <c r="CNB63" s="746" t="s">
        <v>1196</v>
      </c>
      <c r="CNC63" s="746" t="s">
        <v>1196</v>
      </c>
      <c r="CND63" s="746" t="s">
        <v>1196</v>
      </c>
      <c r="CNE63" s="746" t="s">
        <v>1196</v>
      </c>
      <c r="CNF63" s="746" t="s">
        <v>1196</v>
      </c>
      <c r="CNG63" s="746" t="s">
        <v>1196</v>
      </c>
      <c r="CNH63" s="746" t="s">
        <v>1196</v>
      </c>
      <c r="CNI63" s="746" t="s">
        <v>1196</v>
      </c>
      <c r="CNJ63" s="746" t="s">
        <v>1196</v>
      </c>
      <c r="CNK63" s="746" t="s">
        <v>1196</v>
      </c>
      <c r="CNL63" s="746" t="s">
        <v>1196</v>
      </c>
      <c r="CNM63" s="746" t="s">
        <v>1196</v>
      </c>
      <c r="CNN63" s="746" t="s">
        <v>1196</v>
      </c>
      <c r="CNO63" s="746" t="s">
        <v>1196</v>
      </c>
      <c r="CNP63" s="746" t="s">
        <v>1196</v>
      </c>
      <c r="CNQ63" s="746" t="s">
        <v>1196</v>
      </c>
      <c r="CNR63" s="746" t="s">
        <v>1196</v>
      </c>
      <c r="CNS63" s="746" t="s">
        <v>1196</v>
      </c>
      <c r="CNT63" s="746" t="s">
        <v>1196</v>
      </c>
      <c r="CNU63" s="746" t="s">
        <v>1196</v>
      </c>
      <c r="CNV63" s="746" t="s">
        <v>1196</v>
      </c>
      <c r="CNW63" s="746" t="s">
        <v>1196</v>
      </c>
      <c r="CNX63" s="746" t="s">
        <v>1196</v>
      </c>
      <c r="CNY63" s="746" t="s">
        <v>1196</v>
      </c>
      <c r="CNZ63" s="746" t="s">
        <v>1196</v>
      </c>
      <c r="COA63" s="746" t="s">
        <v>1196</v>
      </c>
      <c r="COB63" s="746" t="s">
        <v>1196</v>
      </c>
      <c r="COC63" s="746" t="s">
        <v>1196</v>
      </c>
      <c r="COD63" s="746" t="s">
        <v>1196</v>
      </c>
      <c r="COE63" s="746" t="s">
        <v>1196</v>
      </c>
      <c r="COF63" s="746" t="s">
        <v>1196</v>
      </c>
      <c r="COG63" s="746" t="s">
        <v>1196</v>
      </c>
      <c r="COH63" s="746" t="s">
        <v>1196</v>
      </c>
      <c r="COI63" s="746" t="s">
        <v>1196</v>
      </c>
      <c r="COJ63" s="746" t="s">
        <v>1196</v>
      </c>
      <c r="COK63" s="746" t="s">
        <v>1196</v>
      </c>
      <c r="COL63" s="746" t="s">
        <v>1196</v>
      </c>
      <c r="COM63" s="746" t="s">
        <v>1196</v>
      </c>
      <c r="CON63" s="746" t="s">
        <v>1196</v>
      </c>
      <c r="COO63" s="746" t="s">
        <v>1196</v>
      </c>
      <c r="COP63" s="746" t="s">
        <v>1196</v>
      </c>
      <c r="COQ63" s="746" t="s">
        <v>1196</v>
      </c>
      <c r="COR63" s="746" t="s">
        <v>1196</v>
      </c>
      <c r="COS63" s="746" t="s">
        <v>1196</v>
      </c>
      <c r="COT63" s="746" t="s">
        <v>1196</v>
      </c>
      <c r="COU63" s="746" t="s">
        <v>1196</v>
      </c>
      <c r="COV63" s="746" t="s">
        <v>1196</v>
      </c>
      <c r="COW63" s="746" t="s">
        <v>1196</v>
      </c>
      <c r="COX63" s="746" t="s">
        <v>1196</v>
      </c>
      <c r="COY63" s="746" t="s">
        <v>1196</v>
      </c>
      <c r="COZ63" s="746" t="s">
        <v>1196</v>
      </c>
      <c r="CPA63" s="746" t="s">
        <v>1196</v>
      </c>
      <c r="CPB63" s="746" t="s">
        <v>1196</v>
      </c>
      <c r="CPC63" s="746" t="s">
        <v>1196</v>
      </c>
      <c r="CPD63" s="746" t="s">
        <v>1196</v>
      </c>
      <c r="CPE63" s="746" t="s">
        <v>1196</v>
      </c>
      <c r="CPF63" s="746" t="s">
        <v>1196</v>
      </c>
      <c r="CPG63" s="746" t="s">
        <v>1196</v>
      </c>
      <c r="CPH63" s="746" t="s">
        <v>1196</v>
      </c>
      <c r="CPI63" s="746" t="s">
        <v>1196</v>
      </c>
      <c r="CPJ63" s="746" t="s">
        <v>1196</v>
      </c>
      <c r="CPK63" s="746" t="s">
        <v>1196</v>
      </c>
      <c r="CPL63" s="746" t="s">
        <v>1196</v>
      </c>
      <c r="CPM63" s="746" t="s">
        <v>1196</v>
      </c>
      <c r="CPN63" s="746" t="s">
        <v>1196</v>
      </c>
      <c r="CPO63" s="746" t="s">
        <v>1196</v>
      </c>
      <c r="CPP63" s="746" t="s">
        <v>1196</v>
      </c>
      <c r="CPQ63" s="746" t="s">
        <v>1196</v>
      </c>
      <c r="CPR63" s="746" t="s">
        <v>1196</v>
      </c>
      <c r="CPS63" s="746" t="s">
        <v>1196</v>
      </c>
      <c r="CPT63" s="746" t="s">
        <v>1196</v>
      </c>
      <c r="CPU63" s="746" t="s">
        <v>1196</v>
      </c>
      <c r="CPV63" s="746" t="s">
        <v>1196</v>
      </c>
      <c r="CPW63" s="746" t="s">
        <v>1196</v>
      </c>
      <c r="CPX63" s="746" t="s">
        <v>1196</v>
      </c>
      <c r="CPY63" s="746" t="s">
        <v>1196</v>
      </c>
      <c r="CPZ63" s="746" t="s">
        <v>1196</v>
      </c>
      <c r="CQA63" s="746" t="s">
        <v>1196</v>
      </c>
      <c r="CQB63" s="746" t="s">
        <v>1196</v>
      </c>
      <c r="CQC63" s="746" t="s">
        <v>1196</v>
      </c>
      <c r="CQD63" s="746" t="s">
        <v>1196</v>
      </c>
      <c r="CQE63" s="746" t="s">
        <v>1196</v>
      </c>
      <c r="CQF63" s="746" t="s">
        <v>1196</v>
      </c>
      <c r="CQG63" s="746" t="s">
        <v>1196</v>
      </c>
      <c r="CQH63" s="746" t="s">
        <v>1196</v>
      </c>
      <c r="CQI63" s="746" t="s">
        <v>1196</v>
      </c>
      <c r="CQJ63" s="746" t="s">
        <v>1196</v>
      </c>
      <c r="CQK63" s="746" t="s">
        <v>1196</v>
      </c>
      <c r="CQL63" s="746" t="s">
        <v>1196</v>
      </c>
      <c r="CQM63" s="746" t="s">
        <v>1196</v>
      </c>
      <c r="CQN63" s="746" t="s">
        <v>1196</v>
      </c>
      <c r="CQO63" s="746" t="s">
        <v>1196</v>
      </c>
      <c r="CQP63" s="746" t="s">
        <v>1196</v>
      </c>
      <c r="CQQ63" s="746" t="s">
        <v>1196</v>
      </c>
      <c r="CQR63" s="746" t="s">
        <v>1196</v>
      </c>
      <c r="CQS63" s="746" t="s">
        <v>1196</v>
      </c>
      <c r="CQT63" s="746" t="s">
        <v>1196</v>
      </c>
      <c r="CQU63" s="746" t="s">
        <v>1196</v>
      </c>
      <c r="CQV63" s="746" t="s">
        <v>1196</v>
      </c>
      <c r="CQW63" s="746" t="s">
        <v>1196</v>
      </c>
      <c r="CQX63" s="746" t="s">
        <v>1196</v>
      </c>
      <c r="CQY63" s="746" t="s">
        <v>1196</v>
      </c>
      <c r="CQZ63" s="746" t="s">
        <v>1196</v>
      </c>
      <c r="CRA63" s="746" t="s">
        <v>1196</v>
      </c>
      <c r="CRB63" s="746" t="s">
        <v>1196</v>
      </c>
      <c r="CRC63" s="746" t="s">
        <v>1196</v>
      </c>
      <c r="CRD63" s="746" t="s">
        <v>1196</v>
      </c>
      <c r="CRE63" s="746" t="s">
        <v>1196</v>
      </c>
      <c r="CRF63" s="746" t="s">
        <v>1196</v>
      </c>
      <c r="CRG63" s="746" t="s">
        <v>1196</v>
      </c>
      <c r="CRH63" s="746" t="s">
        <v>1196</v>
      </c>
      <c r="CRI63" s="746" t="s">
        <v>1196</v>
      </c>
      <c r="CRJ63" s="746" t="s">
        <v>1196</v>
      </c>
      <c r="CRK63" s="746" t="s">
        <v>1196</v>
      </c>
      <c r="CRL63" s="746" t="s">
        <v>1196</v>
      </c>
      <c r="CRM63" s="746" t="s">
        <v>1196</v>
      </c>
      <c r="CRN63" s="746" t="s">
        <v>1196</v>
      </c>
      <c r="CRO63" s="746" t="s">
        <v>1196</v>
      </c>
      <c r="CRP63" s="746" t="s">
        <v>1196</v>
      </c>
      <c r="CRQ63" s="746" t="s">
        <v>1196</v>
      </c>
      <c r="CRR63" s="746" t="s">
        <v>1196</v>
      </c>
      <c r="CRS63" s="746" t="s">
        <v>1196</v>
      </c>
      <c r="CRT63" s="746" t="s">
        <v>1196</v>
      </c>
      <c r="CRU63" s="746" t="s">
        <v>1196</v>
      </c>
      <c r="CRV63" s="746" t="s">
        <v>1196</v>
      </c>
      <c r="CRW63" s="746" t="s">
        <v>1196</v>
      </c>
      <c r="CRX63" s="746" t="s">
        <v>1196</v>
      </c>
      <c r="CRY63" s="746" t="s">
        <v>1196</v>
      </c>
      <c r="CRZ63" s="746" t="s">
        <v>1196</v>
      </c>
      <c r="CSA63" s="746" t="s">
        <v>1196</v>
      </c>
      <c r="CSB63" s="746" t="s">
        <v>1196</v>
      </c>
      <c r="CSC63" s="746" t="s">
        <v>1196</v>
      </c>
      <c r="CSD63" s="746" t="s">
        <v>1196</v>
      </c>
      <c r="CSE63" s="746" t="s">
        <v>1196</v>
      </c>
      <c r="CSF63" s="746" t="s">
        <v>1196</v>
      </c>
      <c r="CSG63" s="746" t="s">
        <v>1196</v>
      </c>
      <c r="CSH63" s="746" t="s">
        <v>1196</v>
      </c>
      <c r="CSI63" s="746" t="s">
        <v>1196</v>
      </c>
      <c r="CSJ63" s="746" t="s">
        <v>1196</v>
      </c>
      <c r="CSK63" s="746" t="s">
        <v>1196</v>
      </c>
      <c r="CSL63" s="746" t="s">
        <v>1196</v>
      </c>
      <c r="CSM63" s="746" t="s">
        <v>1196</v>
      </c>
      <c r="CSN63" s="746" t="s">
        <v>1196</v>
      </c>
      <c r="CSO63" s="746" t="s">
        <v>1196</v>
      </c>
      <c r="CSP63" s="746" t="s">
        <v>1196</v>
      </c>
      <c r="CSQ63" s="746" t="s">
        <v>1196</v>
      </c>
      <c r="CSR63" s="746" t="s">
        <v>1196</v>
      </c>
      <c r="CSS63" s="746" t="s">
        <v>1196</v>
      </c>
      <c r="CST63" s="746" t="s">
        <v>1196</v>
      </c>
      <c r="CSU63" s="746" t="s">
        <v>1196</v>
      </c>
      <c r="CSV63" s="746" t="s">
        <v>1196</v>
      </c>
      <c r="CSW63" s="746" t="s">
        <v>1196</v>
      </c>
      <c r="CSX63" s="746" t="s">
        <v>1196</v>
      </c>
      <c r="CSY63" s="746" t="s">
        <v>1196</v>
      </c>
      <c r="CSZ63" s="746" t="s">
        <v>1196</v>
      </c>
      <c r="CTA63" s="746" t="s">
        <v>1196</v>
      </c>
      <c r="CTB63" s="746" t="s">
        <v>1196</v>
      </c>
      <c r="CTC63" s="746" t="s">
        <v>1196</v>
      </c>
      <c r="CTD63" s="746" t="s">
        <v>1196</v>
      </c>
      <c r="CTE63" s="746" t="s">
        <v>1196</v>
      </c>
      <c r="CTF63" s="746" t="s">
        <v>1196</v>
      </c>
      <c r="CTG63" s="746" t="s">
        <v>1196</v>
      </c>
      <c r="CTH63" s="746" t="s">
        <v>1196</v>
      </c>
      <c r="CTI63" s="746" t="s">
        <v>1196</v>
      </c>
      <c r="CTJ63" s="746" t="s">
        <v>1196</v>
      </c>
      <c r="CTK63" s="746" t="s">
        <v>1196</v>
      </c>
      <c r="CTL63" s="746" t="s">
        <v>1196</v>
      </c>
      <c r="CTM63" s="746" t="s">
        <v>1196</v>
      </c>
      <c r="CTN63" s="746" t="s">
        <v>1196</v>
      </c>
      <c r="CTO63" s="746" t="s">
        <v>1196</v>
      </c>
      <c r="CTP63" s="746" t="s">
        <v>1196</v>
      </c>
      <c r="CTQ63" s="746" t="s">
        <v>1196</v>
      </c>
      <c r="CTR63" s="746" t="s">
        <v>1196</v>
      </c>
      <c r="CTS63" s="746" t="s">
        <v>1196</v>
      </c>
      <c r="CTT63" s="746" t="s">
        <v>1196</v>
      </c>
      <c r="CTU63" s="746" t="s">
        <v>1196</v>
      </c>
      <c r="CTV63" s="746" t="s">
        <v>1196</v>
      </c>
      <c r="CTW63" s="746" t="s">
        <v>1196</v>
      </c>
      <c r="CTX63" s="746" t="s">
        <v>1196</v>
      </c>
      <c r="CTY63" s="746" t="s">
        <v>1196</v>
      </c>
      <c r="CTZ63" s="746" t="s">
        <v>1196</v>
      </c>
      <c r="CUA63" s="746" t="s">
        <v>1196</v>
      </c>
      <c r="CUB63" s="746" t="s">
        <v>1196</v>
      </c>
      <c r="CUC63" s="746" t="s">
        <v>1196</v>
      </c>
      <c r="CUD63" s="746" t="s">
        <v>1196</v>
      </c>
      <c r="CUE63" s="746" t="s">
        <v>1196</v>
      </c>
      <c r="CUF63" s="746" t="s">
        <v>1196</v>
      </c>
      <c r="CUG63" s="746" t="s">
        <v>1196</v>
      </c>
      <c r="CUH63" s="746" t="s">
        <v>1196</v>
      </c>
      <c r="CUI63" s="746" t="s">
        <v>1196</v>
      </c>
      <c r="CUJ63" s="746" t="s">
        <v>1196</v>
      </c>
      <c r="CUK63" s="746" t="s">
        <v>1196</v>
      </c>
      <c r="CUL63" s="746" t="s">
        <v>1196</v>
      </c>
      <c r="CUM63" s="746" t="s">
        <v>1196</v>
      </c>
      <c r="CUN63" s="746" t="s">
        <v>1196</v>
      </c>
      <c r="CUO63" s="746" t="s">
        <v>1196</v>
      </c>
      <c r="CUP63" s="746" t="s">
        <v>1196</v>
      </c>
      <c r="CUQ63" s="746" t="s">
        <v>1196</v>
      </c>
      <c r="CUR63" s="746" t="s">
        <v>1196</v>
      </c>
      <c r="CUS63" s="746" t="s">
        <v>1196</v>
      </c>
      <c r="CUT63" s="746" t="s">
        <v>1196</v>
      </c>
      <c r="CUU63" s="746" t="s">
        <v>1196</v>
      </c>
      <c r="CUV63" s="746" t="s">
        <v>1196</v>
      </c>
      <c r="CUW63" s="746" t="s">
        <v>1196</v>
      </c>
      <c r="CUX63" s="746" t="s">
        <v>1196</v>
      </c>
      <c r="CUY63" s="746" t="s">
        <v>1196</v>
      </c>
      <c r="CUZ63" s="746" t="s">
        <v>1196</v>
      </c>
      <c r="CVA63" s="746" t="s">
        <v>1196</v>
      </c>
      <c r="CVB63" s="746" t="s">
        <v>1196</v>
      </c>
      <c r="CVC63" s="746" t="s">
        <v>1196</v>
      </c>
      <c r="CVD63" s="746" t="s">
        <v>1196</v>
      </c>
      <c r="CVE63" s="746" t="s">
        <v>1196</v>
      </c>
      <c r="CVF63" s="746" t="s">
        <v>1196</v>
      </c>
      <c r="CVG63" s="746" t="s">
        <v>1196</v>
      </c>
      <c r="CVH63" s="746" t="s">
        <v>1196</v>
      </c>
      <c r="CVI63" s="746" t="s">
        <v>1196</v>
      </c>
      <c r="CVJ63" s="746" t="s">
        <v>1196</v>
      </c>
      <c r="CVK63" s="746" t="s">
        <v>1196</v>
      </c>
      <c r="CVL63" s="746" t="s">
        <v>1196</v>
      </c>
      <c r="CVM63" s="746" t="s">
        <v>1196</v>
      </c>
      <c r="CVN63" s="746" t="s">
        <v>1196</v>
      </c>
      <c r="CVO63" s="746" t="s">
        <v>1196</v>
      </c>
      <c r="CVP63" s="746" t="s">
        <v>1196</v>
      </c>
      <c r="CVQ63" s="746" t="s">
        <v>1196</v>
      </c>
      <c r="CVR63" s="746" t="s">
        <v>1196</v>
      </c>
      <c r="CVS63" s="746" t="s">
        <v>1196</v>
      </c>
      <c r="CVT63" s="746" t="s">
        <v>1196</v>
      </c>
      <c r="CVU63" s="746" t="s">
        <v>1196</v>
      </c>
      <c r="CVV63" s="746" t="s">
        <v>1196</v>
      </c>
      <c r="CVW63" s="746" t="s">
        <v>1196</v>
      </c>
      <c r="CVX63" s="746" t="s">
        <v>1196</v>
      </c>
      <c r="CVY63" s="746" t="s">
        <v>1196</v>
      </c>
      <c r="CVZ63" s="746" t="s">
        <v>1196</v>
      </c>
      <c r="CWA63" s="746" t="s">
        <v>1196</v>
      </c>
      <c r="CWB63" s="746" t="s">
        <v>1196</v>
      </c>
      <c r="CWC63" s="746" t="s">
        <v>1196</v>
      </c>
      <c r="CWD63" s="746" t="s">
        <v>1196</v>
      </c>
      <c r="CWE63" s="746" t="s">
        <v>1196</v>
      </c>
      <c r="CWF63" s="746" t="s">
        <v>1196</v>
      </c>
      <c r="CWG63" s="746" t="s">
        <v>1196</v>
      </c>
      <c r="CWH63" s="746" t="s">
        <v>1196</v>
      </c>
      <c r="CWI63" s="746" t="s">
        <v>1196</v>
      </c>
      <c r="CWJ63" s="746" t="s">
        <v>1196</v>
      </c>
      <c r="CWK63" s="746" t="s">
        <v>1196</v>
      </c>
      <c r="CWL63" s="746" t="s">
        <v>1196</v>
      </c>
      <c r="CWM63" s="746" t="s">
        <v>1196</v>
      </c>
      <c r="CWN63" s="746" t="s">
        <v>1196</v>
      </c>
      <c r="CWO63" s="746" t="s">
        <v>1196</v>
      </c>
      <c r="CWP63" s="746" t="s">
        <v>1196</v>
      </c>
      <c r="CWQ63" s="746" t="s">
        <v>1196</v>
      </c>
      <c r="CWR63" s="746" t="s">
        <v>1196</v>
      </c>
      <c r="CWS63" s="746" t="s">
        <v>1196</v>
      </c>
      <c r="CWT63" s="746" t="s">
        <v>1196</v>
      </c>
      <c r="CWU63" s="746" t="s">
        <v>1196</v>
      </c>
      <c r="CWV63" s="746" t="s">
        <v>1196</v>
      </c>
      <c r="CWW63" s="746" t="s">
        <v>1196</v>
      </c>
      <c r="CWX63" s="746" t="s">
        <v>1196</v>
      </c>
      <c r="CWY63" s="746" t="s">
        <v>1196</v>
      </c>
      <c r="CWZ63" s="746" t="s">
        <v>1196</v>
      </c>
      <c r="CXA63" s="746" t="s">
        <v>1196</v>
      </c>
      <c r="CXB63" s="746" t="s">
        <v>1196</v>
      </c>
      <c r="CXC63" s="746" t="s">
        <v>1196</v>
      </c>
      <c r="CXD63" s="746" t="s">
        <v>1196</v>
      </c>
      <c r="CXE63" s="746" t="s">
        <v>1196</v>
      </c>
      <c r="CXF63" s="746" t="s">
        <v>1196</v>
      </c>
      <c r="CXG63" s="746" t="s">
        <v>1196</v>
      </c>
      <c r="CXH63" s="746" t="s">
        <v>1196</v>
      </c>
      <c r="CXI63" s="746" t="s">
        <v>1196</v>
      </c>
      <c r="CXJ63" s="746" t="s">
        <v>1196</v>
      </c>
      <c r="CXK63" s="746" t="s">
        <v>1196</v>
      </c>
      <c r="CXL63" s="746" t="s">
        <v>1196</v>
      </c>
      <c r="CXM63" s="746" t="s">
        <v>1196</v>
      </c>
      <c r="CXN63" s="746" t="s">
        <v>1196</v>
      </c>
      <c r="CXO63" s="746" t="s">
        <v>1196</v>
      </c>
      <c r="CXP63" s="746" t="s">
        <v>1196</v>
      </c>
      <c r="CXQ63" s="746" t="s">
        <v>1196</v>
      </c>
      <c r="CXR63" s="746" t="s">
        <v>1196</v>
      </c>
      <c r="CXS63" s="746" t="s">
        <v>1196</v>
      </c>
      <c r="CXT63" s="746" t="s">
        <v>1196</v>
      </c>
      <c r="CXU63" s="746" t="s">
        <v>1196</v>
      </c>
      <c r="CXV63" s="746" t="s">
        <v>1196</v>
      </c>
      <c r="CXW63" s="746" t="s">
        <v>1196</v>
      </c>
      <c r="CXX63" s="746" t="s">
        <v>1196</v>
      </c>
      <c r="CXY63" s="746" t="s">
        <v>1196</v>
      </c>
      <c r="CXZ63" s="746" t="s">
        <v>1196</v>
      </c>
      <c r="CYA63" s="746" t="s">
        <v>1196</v>
      </c>
      <c r="CYB63" s="746" t="s">
        <v>1196</v>
      </c>
      <c r="CYC63" s="746" t="s">
        <v>1196</v>
      </c>
      <c r="CYD63" s="746" t="s">
        <v>1196</v>
      </c>
      <c r="CYE63" s="746" t="s">
        <v>1196</v>
      </c>
      <c r="CYF63" s="746" t="s">
        <v>1196</v>
      </c>
      <c r="CYG63" s="746" t="s">
        <v>1196</v>
      </c>
      <c r="CYH63" s="746" t="s">
        <v>1196</v>
      </c>
      <c r="CYI63" s="746" t="s">
        <v>1196</v>
      </c>
      <c r="CYJ63" s="746" t="s">
        <v>1196</v>
      </c>
      <c r="CYK63" s="746" t="s">
        <v>1196</v>
      </c>
      <c r="CYL63" s="746" t="s">
        <v>1196</v>
      </c>
      <c r="CYM63" s="746" t="s">
        <v>1196</v>
      </c>
      <c r="CYN63" s="746" t="s">
        <v>1196</v>
      </c>
      <c r="CYO63" s="746" t="s">
        <v>1196</v>
      </c>
      <c r="CYP63" s="746" t="s">
        <v>1196</v>
      </c>
      <c r="CYQ63" s="746" t="s">
        <v>1196</v>
      </c>
      <c r="CYR63" s="746" t="s">
        <v>1196</v>
      </c>
      <c r="CYS63" s="746" t="s">
        <v>1196</v>
      </c>
      <c r="CYT63" s="746" t="s">
        <v>1196</v>
      </c>
      <c r="CYU63" s="746" t="s">
        <v>1196</v>
      </c>
      <c r="CYV63" s="746" t="s">
        <v>1196</v>
      </c>
      <c r="CYW63" s="746" t="s">
        <v>1196</v>
      </c>
      <c r="CYX63" s="746" t="s">
        <v>1196</v>
      </c>
      <c r="CYY63" s="746" t="s">
        <v>1196</v>
      </c>
      <c r="CYZ63" s="746" t="s">
        <v>1196</v>
      </c>
      <c r="CZA63" s="746" t="s">
        <v>1196</v>
      </c>
      <c r="CZB63" s="746" t="s">
        <v>1196</v>
      </c>
      <c r="CZC63" s="746" t="s">
        <v>1196</v>
      </c>
      <c r="CZD63" s="746" t="s">
        <v>1196</v>
      </c>
      <c r="CZE63" s="746" t="s">
        <v>1196</v>
      </c>
      <c r="CZF63" s="746" t="s">
        <v>1196</v>
      </c>
      <c r="CZG63" s="746" t="s">
        <v>1196</v>
      </c>
      <c r="CZH63" s="746" t="s">
        <v>1196</v>
      </c>
      <c r="CZI63" s="746" t="s">
        <v>1196</v>
      </c>
      <c r="CZJ63" s="746" t="s">
        <v>1196</v>
      </c>
      <c r="CZK63" s="746" t="s">
        <v>1196</v>
      </c>
      <c r="CZL63" s="746" t="s">
        <v>1196</v>
      </c>
      <c r="CZM63" s="746" t="s">
        <v>1196</v>
      </c>
      <c r="CZN63" s="746" t="s">
        <v>1196</v>
      </c>
      <c r="CZO63" s="746" t="s">
        <v>1196</v>
      </c>
      <c r="CZP63" s="746" t="s">
        <v>1196</v>
      </c>
      <c r="CZQ63" s="746" t="s">
        <v>1196</v>
      </c>
      <c r="CZR63" s="746" t="s">
        <v>1196</v>
      </c>
      <c r="CZS63" s="746" t="s">
        <v>1196</v>
      </c>
      <c r="CZT63" s="746" t="s">
        <v>1196</v>
      </c>
      <c r="CZU63" s="746" t="s">
        <v>1196</v>
      </c>
      <c r="CZV63" s="746" t="s">
        <v>1196</v>
      </c>
      <c r="CZW63" s="746" t="s">
        <v>1196</v>
      </c>
      <c r="CZX63" s="746" t="s">
        <v>1196</v>
      </c>
      <c r="CZY63" s="746" t="s">
        <v>1196</v>
      </c>
      <c r="CZZ63" s="746" t="s">
        <v>1196</v>
      </c>
      <c r="DAA63" s="746" t="s">
        <v>1196</v>
      </c>
      <c r="DAB63" s="746" t="s">
        <v>1196</v>
      </c>
      <c r="DAC63" s="746" t="s">
        <v>1196</v>
      </c>
      <c r="DAD63" s="746" t="s">
        <v>1196</v>
      </c>
      <c r="DAE63" s="746" t="s">
        <v>1196</v>
      </c>
      <c r="DAF63" s="746" t="s">
        <v>1196</v>
      </c>
      <c r="DAG63" s="746" t="s">
        <v>1196</v>
      </c>
      <c r="DAH63" s="746" t="s">
        <v>1196</v>
      </c>
      <c r="DAI63" s="746" t="s">
        <v>1196</v>
      </c>
      <c r="DAJ63" s="746" t="s">
        <v>1196</v>
      </c>
      <c r="DAK63" s="746" t="s">
        <v>1196</v>
      </c>
      <c r="DAL63" s="746" t="s">
        <v>1196</v>
      </c>
      <c r="DAM63" s="746" t="s">
        <v>1196</v>
      </c>
      <c r="DAN63" s="746" t="s">
        <v>1196</v>
      </c>
      <c r="DAO63" s="746" t="s">
        <v>1196</v>
      </c>
      <c r="DAP63" s="746" t="s">
        <v>1196</v>
      </c>
      <c r="DAQ63" s="746" t="s">
        <v>1196</v>
      </c>
      <c r="DAR63" s="746" t="s">
        <v>1196</v>
      </c>
      <c r="DAS63" s="746" t="s">
        <v>1196</v>
      </c>
      <c r="DAT63" s="746" t="s">
        <v>1196</v>
      </c>
      <c r="DAU63" s="746" t="s">
        <v>1196</v>
      </c>
      <c r="DAV63" s="746" t="s">
        <v>1196</v>
      </c>
      <c r="DAW63" s="746" t="s">
        <v>1196</v>
      </c>
      <c r="DAX63" s="746" t="s">
        <v>1196</v>
      </c>
      <c r="DAY63" s="746" t="s">
        <v>1196</v>
      </c>
      <c r="DAZ63" s="746" t="s">
        <v>1196</v>
      </c>
      <c r="DBA63" s="746" t="s">
        <v>1196</v>
      </c>
      <c r="DBB63" s="746" t="s">
        <v>1196</v>
      </c>
      <c r="DBC63" s="746" t="s">
        <v>1196</v>
      </c>
      <c r="DBD63" s="746" t="s">
        <v>1196</v>
      </c>
      <c r="DBE63" s="746" t="s">
        <v>1196</v>
      </c>
      <c r="DBF63" s="746" t="s">
        <v>1196</v>
      </c>
      <c r="DBG63" s="746" t="s">
        <v>1196</v>
      </c>
      <c r="DBH63" s="746" t="s">
        <v>1196</v>
      </c>
      <c r="DBI63" s="746" t="s">
        <v>1196</v>
      </c>
      <c r="DBJ63" s="746" t="s">
        <v>1196</v>
      </c>
      <c r="DBK63" s="746" t="s">
        <v>1196</v>
      </c>
      <c r="DBL63" s="746" t="s">
        <v>1196</v>
      </c>
      <c r="DBM63" s="746" t="s">
        <v>1196</v>
      </c>
      <c r="DBN63" s="746" t="s">
        <v>1196</v>
      </c>
      <c r="DBO63" s="746" t="s">
        <v>1196</v>
      </c>
      <c r="DBP63" s="746" t="s">
        <v>1196</v>
      </c>
      <c r="DBQ63" s="746" t="s">
        <v>1196</v>
      </c>
      <c r="DBR63" s="746" t="s">
        <v>1196</v>
      </c>
      <c r="DBS63" s="746" t="s">
        <v>1196</v>
      </c>
      <c r="DBT63" s="746" t="s">
        <v>1196</v>
      </c>
      <c r="DBU63" s="746" t="s">
        <v>1196</v>
      </c>
      <c r="DBV63" s="746" t="s">
        <v>1196</v>
      </c>
      <c r="DBW63" s="746" t="s">
        <v>1196</v>
      </c>
      <c r="DBX63" s="746" t="s">
        <v>1196</v>
      </c>
      <c r="DBY63" s="746" t="s">
        <v>1196</v>
      </c>
      <c r="DBZ63" s="746" t="s">
        <v>1196</v>
      </c>
      <c r="DCA63" s="746" t="s">
        <v>1196</v>
      </c>
      <c r="DCB63" s="746" t="s">
        <v>1196</v>
      </c>
      <c r="DCC63" s="746" t="s">
        <v>1196</v>
      </c>
      <c r="DCD63" s="746" t="s">
        <v>1196</v>
      </c>
      <c r="DCE63" s="746" t="s">
        <v>1196</v>
      </c>
      <c r="DCF63" s="746" t="s">
        <v>1196</v>
      </c>
      <c r="DCG63" s="746" t="s">
        <v>1196</v>
      </c>
      <c r="DCH63" s="746" t="s">
        <v>1196</v>
      </c>
      <c r="DCI63" s="746" t="s">
        <v>1196</v>
      </c>
      <c r="DCJ63" s="746" t="s">
        <v>1196</v>
      </c>
      <c r="DCK63" s="746" t="s">
        <v>1196</v>
      </c>
      <c r="DCL63" s="746" t="s">
        <v>1196</v>
      </c>
      <c r="DCM63" s="746" t="s">
        <v>1196</v>
      </c>
      <c r="DCN63" s="746" t="s">
        <v>1196</v>
      </c>
      <c r="DCO63" s="746" t="s">
        <v>1196</v>
      </c>
      <c r="DCP63" s="746" t="s">
        <v>1196</v>
      </c>
      <c r="DCQ63" s="746" t="s">
        <v>1196</v>
      </c>
      <c r="DCR63" s="746" t="s">
        <v>1196</v>
      </c>
      <c r="DCS63" s="746" t="s">
        <v>1196</v>
      </c>
      <c r="DCT63" s="746" t="s">
        <v>1196</v>
      </c>
      <c r="DCU63" s="746" t="s">
        <v>1196</v>
      </c>
      <c r="DCV63" s="746" t="s">
        <v>1196</v>
      </c>
      <c r="DCW63" s="746" t="s">
        <v>1196</v>
      </c>
      <c r="DCX63" s="746" t="s">
        <v>1196</v>
      </c>
      <c r="DCY63" s="746" t="s">
        <v>1196</v>
      </c>
      <c r="DCZ63" s="746" t="s">
        <v>1196</v>
      </c>
      <c r="DDA63" s="746" t="s">
        <v>1196</v>
      </c>
      <c r="DDB63" s="746" t="s">
        <v>1196</v>
      </c>
      <c r="DDC63" s="746" t="s">
        <v>1196</v>
      </c>
      <c r="DDD63" s="746" t="s">
        <v>1196</v>
      </c>
      <c r="DDE63" s="746" t="s">
        <v>1196</v>
      </c>
      <c r="DDF63" s="746" t="s">
        <v>1196</v>
      </c>
      <c r="DDG63" s="746" t="s">
        <v>1196</v>
      </c>
      <c r="DDH63" s="746" t="s">
        <v>1196</v>
      </c>
      <c r="DDI63" s="746" t="s">
        <v>1196</v>
      </c>
      <c r="DDJ63" s="746" t="s">
        <v>1196</v>
      </c>
      <c r="DDK63" s="746" t="s">
        <v>1196</v>
      </c>
      <c r="DDL63" s="746" t="s">
        <v>1196</v>
      </c>
      <c r="DDM63" s="746" t="s">
        <v>1196</v>
      </c>
      <c r="DDN63" s="746" t="s">
        <v>1196</v>
      </c>
      <c r="DDO63" s="746" t="s">
        <v>1196</v>
      </c>
      <c r="DDP63" s="746" t="s">
        <v>1196</v>
      </c>
      <c r="DDQ63" s="746" t="s">
        <v>1196</v>
      </c>
      <c r="DDR63" s="746" t="s">
        <v>1196</v>
      </c>
      <c r="DDS63" s="746" t="s">
        <v>1196</v>
      </c>
      <c r="DDT63" s="746" t="s">
        <v>1196</v>
      </c>
      <c r="DDU63" s="746" t="s">
        <v>1196</v>
      </c>
      <c r="DDV63" s="746" t="s">
        <v>1196</v>
      </c>
      <c r="DDW63" s="746" t="s">
        <v>1196</v>
      </c>
      <c r="DDX63" s="746" t="s">
        <v>1196</v>
      </c>
      <c r="DDY63" s="746" t="s">
        <v>1196</v>
      </c>
      <c r="DDZ63" s="746" t="s">
        <v>1196</v>
      </c>
      <c r="DEA63" s="746" t="s">
        <v>1196</v>
      </c>
      <c r="DEB63" s="746" t="s">
        <v>1196</v>
      </c>
      <c r="DEC63" s="746" t="s">
        <v>1196</v>
      </c>
      <c r="DED63" s="746" t="s">
        <v>1196</v>
      </c>
      <c r="DEE63" s="746" t="s">
        <v>1196</v>
      </c>
      <c r="DEF63" s="746" t="s">
        <v>1196</v>
      </c>
      <c r="DEG63" s="746" t="s">
        <v>1196</v>
      </c>
      <c r="DEH63" s="746" t="s">
        <v>1196</v>
      </c>
      <c r="DEI63" s="746" t="s">
        <v>1196</v>
      </c>
      <c r="DEJ63" s="746" t="s">
        <v>1196</v>
      </c>
      <c r="DEK63" s="746" t="s">
        <v>1196</v>
      </c>
      <c r="DEL63" s="746" t="s">
        <v>1196</v>
      </c>
      <c r="DEM63" s="746" t="s">
        <v>1196</v>
      </c>
      <c r="DEN63" s="746" t="s">
        <v>1196</v>
      </c>
      <c r="DEO63" s="746" t="s">
        <v>1196</v>
      </c>
      <c r="DEP63" s="746" t="s">
        <v>1196</v>
      </c>
      <c r="DEQ63" s="746" t="s">
        <v>1196</v>
      </c>
      <c r="DER63" s="746" t="s">
        <v>1196</v>
      </c>
      <c r="DES63" s="746" t="s">
        <v>1196</v>
      </c>
      <c r="DET63" s="746" t="s">
        <v>1196</v>
      </c>
      <c r="DEU63" s="746" t="s">
        <v>1196</v>
      </c>
      <c r="DEV63" s="746" t="s">
        <v>1196</v>
      </c>
      <c r="DEW63" s="746" t="s">
        <v>1196</v>
      </c>
      <c r="DEX63" s="746" t="s">
        <v>1196</v>
      </c>
      <c r="DEY63" s="746" t="s">
        <v>1196</v>
      </c>
      <c r="DEZ63" s="746" t="s">
        <v>1196</v>
      </c>
      <c r="DFA63" s="746" t="s">
        <v>1196</v>
      </c>
      <c r="DFB63" s="746" t="s">
        <v>1196</v>
      </c>
      <c r="DFC63" s="746" t="s">
        <v>1196</v>
      </c>
      <c r="DFD63" s="746" t="s">
        <v>1196</v>
      </c>
      <c r="DFE63" s="746" t="s">
        <v>1196</v>
      </c>
      <c r="DFF63" s="746" t="s">
        <v>1196</v>
      </c>
      <c r="DFG63" s="746" t="s">
        <v>1196</v>
      </c>
      <c r="DFH63" s="746" t="s">
        <v>1196</v>
      </c>
      <c r="DFI63" s="746" t="s">
        <v>1196</v>
      </c>
      <c r="DFJ63" s="746" t="s">
        <v>1196</v>
      </c>
      <c r="DFK63" s="746" t="s">
        <v>1196</v>
      </c>
      <c r="DFL63" s="746" t="s">
        <v>1196</v>
      </c>
      <c r="DFM63" s="746" t="s">
        <v>1196</v>
      </c>
      <c r="DFN63" s="746" t="s">
        <v>1196</v>
      </c>
      <c r="DFO63" s="746" t="s">
        <v>1196</v>
      </c>
      <c r="DFP63" s="746" t="s">
        <v>1196</v>
      </c>
      <c r="DFQ63" s="746" t="s">
        <v>1196</v>
      </c>
      <c r="DFR63" s="746" t="s">
        <v>1196</v>
      </c>
      <c r="DFS63" s="746" t="s">
        <v>1196</v>
      </c>
      <c r="DFT63" s="746" t="s">
        <v>1196</v>
      </c>
      <c r="DFU63" s="746" t="s">
        <v>1196</v>
      </c>
      <c r="DFV63" s="746" t="s">
        <v>1196</v>
      </c>
      <c r="DFW63" s="746" t="s">
        <v>1196</v>
      </c>
      <c r="DFX63" s="746" t="s">
        <v>1196</v>
      </c>
      <c r="DFY63" s="746" t="s">
        <v>1196</v>
      </c>
      <c r="DFZ63" s="746" t="s">
        <v>1196</v>
      </c>
      <c r="DGA63" s="746" t="s">
        <v>1196</v>
      </c>
      <c r="DGB63" s="746" t="s">
        <v>1196</v>
      </c>
      <c r="DGC63" s="746" t="s">
        <v>1196</v>
      </c>
      <c r="DGD63" s="746" t="s">
        <v>1196</v>
      </c>
      <c r="DGE63" s="746" t="s">
        <v>1196</v>
      </c>
      <c r="DGF63" s="746" t="s">
        <v>1196</v>
      </c>
      <c r="DGG63" s="746" t="s">
        <v>1196</v>
      </c>
      <c r="DGH63" s="746" t="s">
        <v>1196</v>
      </c>
      <c r="DGI63" s="746" t="s">
        <v>1196</v>
      </c>
      <c r="DGJ63" s="746" t="s">
        <v>1196</v>
      </c>
      <c r="DGK63" s="746" t="s">
        <v>1196</v>
      </c>
      <c r="DGL63" s="746" t="s">
        <v>1196</v>
      </c>
      <c r="DGM63" s="746" t="s">
        <v>1196</v>
      </c>
      <c r="DGN63" s="746" t="s">
        <v>1196</v>
      </c>
      <c r="DGO63" s="746" t="s">
        <v>1196</v>
      </c>
      <c r="DGP63" s="746" t="s">
        <v>1196</v>
      </c>
      <c r="DGQ63" s="746" t="s">
        <v>1196</v>
      </c>
      <c r="DGR63" s="746" t="s">
        <v>1196</v>
      </c>
      <c r="DGS63" s="746" t="s">
        <v>1196</v>
      </c>
      <c r="DGT63" s="746" t="s">
        <v>1196</v>
      </c>
      <c r="DGU63" s="746" t="s">
        <v>1196</v>
      </c>
      <c r="DGV63" s="746" t="s">
        <v>1196</v>
      </c>
      <c r="DGW63" s="746" t="s">
        <v>1196</v>
      </c>
      <c r="DGX63" s="746" t="s">
        <v>1196</v>
      </c>
      <c r="DGY63" s="746" t="s">
        <v>1196</v>
      </c>
      <c r="DGZ63" s="746" t="s">
        <v>1196</v>
      </c>
      <c r="DHA63" s="746" t="s">
        <v>1196</v>
      </c>
      <c r="DHB63" s="746" t="s">
        <v>1196</v>
      </c>
      <c r="DHC63" s="746" t="s">
        <v>1196</v>
      </c>
      <c r="DHD63" s="746" t="s">
        <v>1196</v>
      </c>
      <c r="DHE63" s="746" t="s">
        <v>1196</v>
      </c>
      <c r="DHF63" s="746" t="s">
        <v>1196</v>
      </c>
      <c r="DHG63" s="746" t="s">
        <v>1196</v>
      </c>
      <c r="DHH63" s="746" t="s">
        <v>1196</v>
      </c>
      <c r="DHI63" s="746" t="s">
        <v>1196</v>
      </c>
      <c r="DHJ63" s="746" t="s">
        <v>1196</v>
      </c>
      <c r="DHK63" s="746" t="s">
        <v>1196</v>
      </c>
      <c r="DHL63" s="746" t="s">
        <v>1196</v>
      </c>
      <c r="DHM63" s="746" t="s">
        <v>1196</v>
      </c>
      <c r="DHN63" s="746" t="s">
        <v>1196</v>
      </c>
      <c r="DHO63" s="746" t="s">
        <v>1196</v>
      </c>
      <c r="DHP63" s="746" t="s">
        <v>1196</v>
      </c>
      <c r="DHQ63" s="746" t="s">
        <v>1196</v>
      </c>
      <c r="DHR63" s="746" t="s">
        <v>1196</v>
      </c>
      <c r="DHS63" s="746" t="s">
        <v>1196</v>
      </c>
      <c r="DHT63" s="746" t="s">
        <v>1196</v>
      </c>
      <c r="DHU63" s="746" t="s">
        <v>1196</v>
      </c>
      <c r="DHV63" s="746" t="s">
        <v>1196</v>
      </c>
      <c r="DHW63" s="746" t="s">
        <v>1196</v>
      </c>
      <c r="DHX63" s="746" t="s">
        <v>1196</v>
      </c>
      <c r="DHY63" s="746" t="s">
        <v>1196</v>
      </c>
      <c r="DHZ63" s="746" t="s">
        <v>1196</v>
      </c>
      <c r="DIA63" s="746" t="s">
        <v>1196</v>
      </c>
      <c r="DIB63" s="746" t="s">
        <v>1196</v>
      </c>
      <c r="DIC63" s="746" t="s">
        <v>1196</v>
      </c>
      <c r="DID63" s="746" t="s">
        <v>1196</v>
      </c>
      <c r="DIE63" s="746" t="s">
        <v>1196</v>
      </c>
      <c r="DIF63" s="746" t="s">
        <v>1196</v>
      </c>
      <c r="DIG63" s="746" t="s">
        <v>1196</v>
      </c>
      <c r="DIH63" s="746" t="s">
        <v>1196</v>
      </c>
      <c r="DII63" s="746" t="s">
        <v>1196</v>
      </c>
      <c r="DIJ63" s="746" t="s">
        <v>1196</v>
      </c>
      <c r="DIK63" s="746" t="s">
        <v>1196</v>
      </c>
      <c r="DIL63" s="746" t="s">
        <v>1196</v>
      </c>
      <c r="DIM63" s="746" t="s">
        <v>1196</v>
      </c>
      <c r="DIN63" s="746" t="s">
        <v>1196</v>
      </c>
      <c r="DIO63" s="746" t="s">
        <v>1196</v>
      </c>
      <c r="DIP63" s="746" t="s">
        <v>1196</v>
      </c>
      <c r="DIQ63" s="746" t="s">
        <v>1196</v>
      </c>
      <c r="DIR63" s="746" t="s">
        <v>1196</v>
      </c>
      <c r="DIS63" s="746" t="s">
        <v>1196</v>
      </c>
      <c r="DIT63" s="746" t="s">
        <v>1196</v>
      </c>
      <c r="DIU63" s="746" t="s">
        <v>1196</v>
      </c>
      <c r="DIV63" s="746" t="s">
        <v>1196</v>
      </c>
      <c r="DIW63" s="746" t="s">
        <v>1196</v>
      </c>
      <c r="DIX63" s="746" t="s">
        <v>1196</v>
      </c>
      <c r="DIY63" s="746" t="s">
        <v>1196</v>
      </c>
      <c r="DIZ63" s="746" t="s">
        <v>1196</v>
      </c>
      <c r="DJA63" s="746" t="s">
        <v>1196</v>
      </c>
      <c r="DJB63" s="746" t="s">
        <v>1196</v>
      </c>
      <c r="DJC63" s="746" t="s">
        <v>1196</v>
      </c>
      <c r="DJD63" s="746" t="s">
        <v>1196</v>
      </c>
      <c r="DJE63" s="746" t="s">
        <v>1196</v>
      </c>
      <c r="DJF63" s="746" t="s">
        <v>1196</v>
      </c>
      <c r="DJG63" s="746" t="s">
        <v>1196</v>
      </c>
      <c r="DJH63" s="746" t="s">
        <v>1196</v>
      </c>
      <c r="DJI63" s="746" t="s">
        <v>1196</v>
      </c>
      <c r="DJJ63" s="746" t="s">
        <v>1196</v>
      </c>
      <c r="DJK63" s="746" t="s">
        <v>1196</v>
      </c>
      <c r="DJL63" s="746" t="s">
        <v>1196</v>
      </c>
      <c r="DJM63" s="746" t="s">
        <v>1196</v>
      </c>
      <c r="DJN63" s="746" t="s">
        <v>1196</v>
      </c>
      <c r="DJO63" s="746" t="s">
        <v>1196</v>
      </c>
      <c r="DJP63" s="746" t="s">
        <v>1196</v>
      </c>
      <c r="DJQ63" s="746" t="s">
        <v>1196</v>
      </c>
      <c r="DJR63" s="746" t="s">
        <v>1196</v>
      </c>
      <c r="DJS63" s="746" t="s">
        <v>1196</v>
      </c>
      <c r="DJT63" s="746" t="s">
        <v>1196</v>
      </c>
      <c r="DJU63" s="746" t="s">
        <v>1196</v>
      </c>
      <c r="DJV63" s="746" t="s">
        <v>1196</v>
      </c>
      <c r="DJW63" s="746" t="s">
        <v>1196</v>
      </c>
      <c r="DJX63" s="746" t="s">
        <v>1196</v>
      </c>
      <c r="DJY63" s="746" t="s">
        <v>1196</v>
      </c>
      <c r="DJZ63" s="746" t="s">
        <v>1196</v>
      </c>
      <c r="DKA63" s="746" t="s">
        <v>1196</v>
      </c>
      <c r="DKB63" s="746" t="s">
        <v>1196</v>
      </c>
      <c r="DKC63" s="746" t="s">
        <v>1196</v>
      </c>
      <c r="DKD63" s="746" t="s">
        <v>1196</v>
      </c>
      <c r="DKE63" s="746" t="s">
        <v>1196</v>
      </c>
      <c r="DKF63" s="746" t="s">
        <v>1196</v>
      </c>
      <c r="DKG63" s="746" t="s">
        <v>1196</v>
      </c>
      <c r="DKH63" s="746" t="s">
        <v>1196</v>
      </c>
      <c r="DKI63" s="746" t="s">
        <v>1196</v>
      </c>
      <c r="DKJ63" s="746" t="s">
        <v>1196</v>
      </c>
      <c r="DKK63" s="746" t="s">
        <v>1196</v>
      </c>
      <c r="DKL63" s="746" t="s">
        <v>1196</v>
      </c>
      <c r="DKM63" s="746" t="s">
        <v>1196</v>
      </c>
      <c r="DKN63" s="746" t="s">
        <v>1196</v>
      </c>
      <c r="DKO63" s="746" t="s">
        <v>1196</v>
      </c>
      <c r="DKP63" s="746" t="s">
        <v>1196</v>
      </c>
      <c r="DKQ63" s="746" t="s">
        <v>1196</v>
      </c>
      <c r="DKR63" s="746" t="s">
        <v>1196</v>
      </c>
      <c r="DKS63" s="746" t="s">
        <v>1196</v>
      </c>
      <c r="DKT63" s="746" t="s">
        <v>1196</v>
      </c>
      <c r="DKU63" s="746" t="s">
        <v>1196</v>
      </c>
      <c r="DKV63" s="746" t="s">
        <v>1196</v>
      </c>
      <c r="DKW63" s="746" t="s">
        <v>1196</v>
      </c>
      <c r="DKX63" s="746" t="s">
        <v>1196</v>
      </c>
      <c r="DKY63" s="746" t="s">
        <v>1196</v>
      </c>
      <c r="DKZ63" s="746" t="s">
        <v>1196</v>
      </c>
      <c r="DLA63" s="746" t="s">
        <v>1196</v>
      </c>
      <c r="DLB63" s="746" t="s">
        <v>1196</v>
      </c>
      <c r="DLC63" s="746" t="s">
        <v>1196</v>
      </c>
      <c r="DLD63" s="746" t="s">
        <v>1196</v>
      </c>
      <c r="DLE63" s="746" t="s">
        <v>1196</v>
      </c>
      <c r="DLF63" s="746" t="s">
        <v>1196</v>
      </c>
      <c r="DLG63" s="746" t="s">
        <v>1196</v>
      </c>
      <c r="DLH63" s="746" t="s">
        <v>1196</v>
      </c>
      <c r="DLI63" s="746" t="s">
        <v>1196</v>
      </c>
      <c r="DLJ63" s="746" t="s">
        <v>1196</v>
      </c>
      <c r="DLK63" s="746" t="s">
        <v>1196</v>
      </c>
      <c r="DLL63" s="746" t="s">
        <v>1196</v>
      </c>
      <c r="DLM63" s="746" t="s">
        <v>1196</v>
      </c>
      <c r="DLN63" s="746" t="s">
        <v>1196</v>
      </c>
      <c r="DLO63" s="746" t="s">
        <v>1196</v>
      </c>
      <c r="DLP63" s="746" t="s">
        <v>1196</v>
      </c>
      <c r="DLQ63" s="746" t="s">
        <v>1196</v>
      </c>
      <c r="DLR63" s="746" t="s">
        <v>1196</v>
      </c>
      <c r="DLS63" s="746" t="s">
        <v>1196</v>
      </c>
      <c r="DLT63" s="746" t="s">
        <v>1196</v>
      </c>
      <c r="DLU63" s="746" t="s">
        <v>1196</v>
      </c>
      <c r="DLV63" s="746" t="s">
        <v>1196</v>
      </c>
      <c r="DLW63" s="746" t="s">
        <v>1196</v>
      </c>
      <c r="DLX63" s="746" t="s">
        <v>1196</v>
      </c>
      <c r="DLY63" s="746" t="s">
        <v>1196</v>
      </c>
      <c r="DLZ63" s="746" t="s">
        <v>1196</v>
      </c>
      <c r="DMA63" s="746" t="s">
        <v>1196</v>
      </c>
      <c r="DMB63" s="746" t="s">
        <v>1196</v>
      </c>
      <c r="DMC63" s="746" t="s">
        <v>1196</v>
      </c>
      <c r="DMD63" s="746" t="s">
        <v>1196</v>
      </c>
      <c r="DME63" s="746" t="s">
        <v>1196</v>
      </c>
      <c r="DMF63" s="746" t="s">
        <v>1196</v>
      </c>
      <c r="DMG63" s="746" t="s">
        <v>1196</v>
      </c>
      <c r="DMH63" s="746" t="s">
        <v>1196</v>
      </c>
      <c r="DMI63" s="746" t="s">
        <v>1196</v>
      </c>
      <c r="DMJ63" s="746" t="s">
        <v>1196</v>
      </c>
      <c r="DMK63" s="746" t="s">
        <v>1196</v>
      </c>
      <c r="DML63" s="746" t="s">
        <v>1196</v>
      </c>
      <c r="DMM63" s="746" t="s">
        <v>1196</v>
      </c>
      <c r="DMN63" s="746" t="s">
        <v>1196</v>
      </c>
      <c r="DMO63" s="746" t="s">
        <v>1196</v>
      </c>
      <c r="DMP63" s="746" t="s">
        <v>1196</v>
      </c>
      <c r="DMQ63" s="746" t="s">
        <v>1196</v>
      </c>
      <c r="DMR63" s="746" t="s">
        <v>1196</v>
      </c>
      <c r="DMS63" s="746" t="s">
        <v>1196</v>
      </c>
      <c r="DMT63" s="746" t="s">
        <v>1196</v>
      </c>
      <c r="DMU63" s="746" t="s">
        <v>1196</v>
      </c>
      <c r="DMV63" s="746" t="s">
        <v>1196</v>
      </c>
      <c r="DMW63" s="746" t="s">
        <v>1196</v>
      </c>
      <c r="DMX63" s="746" t="s">
        <v>1196</v>
      </c>
      <c r="DMY63" s="746" t="s">
        <v>1196</v>
      </c>
      <c r="DMZ63" s="746" t="s">
        <v>1196</v>
      </c>
      <c r="DNA63" s="746" t="s">
        <v>1196</v>
      </c>
      <c r="DNB63" s="746" t="s">
        <v>1196</v>
      </c>
      <c r="DNC63" s="746" t="s">
        <v>1196</v>
      </c>
      <c r="DND63" s="746" t="s">
        <v>1196</v>
      </c>
      <c r="DNE63" s="746" t="s">
        <v>1196</v>
      </c>
      <c r="DNF63" s="746" t="s">
        <v>1196</v>
      </c>
      <c r="DNG63" s="746" t="s">
        <v>1196</v>
      </c>
      <c r="DNH63" s="746" t="s">
        <v>1196</v>
      </c>
      <c r="DNI63" s="746" t="s">
        <v>1196</v>
      </c>
      <c r="DNJ63" s="746" t="s">
        <v>1196</v>
      </c>
      <c r="DNK63" s="746" t="s">
        <v>1196</v>
      </c>
      <c r="DNL63" s="746" t="s">
        <v>1196</v>
      </c>
      <c r="DNM63" s="746" t="s">
        <v>1196</v>
      </c>
      <c r="DNN63" s="746" t="s">
        <v>1196</v>
      </c>
      <c r="DNO63" s="746" t="s">
        <v>1196</v>
      </c>
      <c r="DNP63" s="746" t="s">
        <v>1196</v>
      </c>
      <c r="DNQ63" s="746" t="s">
        <v>1196</v>
      </c>
      <c r="DNR63" s="746" t="s">
        <v>1196</v>
      </c>
      <c r="DNS63" s="746" t="s">
        <v>1196</v>
      </c>
      <c r="DNT63" s="746" t="s">
        <v>1196</v>
      </c>
      <c r="DNU63" s="746" t="s">
        <v>1196</v>
      </c>
      <c r="DNV63" s="746" t="s">
        <v>1196</v>
      </c>
      <c r="DNW63" s="746" t="s">
        <v>1196</v>
      </c>
      <c r="DNX63" s="746" t="s">
        <v>1196</v>
      </c>
      <c r="DNY63" s="746" t="s">
        <v>1196</v>
      </c>
      <c r="DNZ63" s="746" t="s">
        <v>1196</v>
      </c>
      <c r="DOA63" s="746" t="s">
        <v>1196</v>
      </c>
      <c r="DOB63" s="746" t="s">
        <v>1196</v>
      </c>
      <c r="DOC63" s="746" t="s">
        <v>1196</v>
      </c>
      <c r="DOD63" s="746" t="s">
        <v>1196</v>
      </c>
      <c r="DOE63" s="746" t="s">
        <v>1196</v>
      </c>
      <c r="DOF63" s="746" t="s">
        <v>1196</v>
      </c>
      <c r="DOG63" s="746" t="s">
        <v>1196</v>
      </c>
      <c r="DOH63" s="746" t="s">
        <v>1196</v>
      </c>
      <c r="DOI63" s="746" t="s">
        <v>1196</v>
      </c>
      <c r="DOJ63" s="746" t="s">
        <v>1196</v>
      </c>
      <c r="DOK63" s="746" t="s">
        <v>1196</v>
      </c>
      <c r="DOL63" s="746" t="s">
        <v>1196</v>
      </c>
      <c r="DOM63" s="746" t="s">
        <v>1196</v>
      </c>
      <c r="DON63" s="746" t="s">
        <v>1196</v>
      </c>
      <c r="DOO63" s="746" t="s">
        <v>1196</v>
      </c>
      <c r="DOP63" s="746" t="s">
        <v>1196</v>
      </c>
      <c r="DOQ63" s="746" t="s">
        <v>1196</v>
      </c>
      <c r="DOR63" s="746" t="s">
        <v>1196</v>
      </c>
      <c r="DOS63" s="746" t="s">
        <v>1196</v>
      </c>
      <c r="DOT63" s="746" t="s">
        <v>1196</v>
      </c>
      <c r="DOU63" s="746" t="s">
        <v>1196</v>
      </c>
      <c r="DOV63" s="746" t="s">
        <v>1196</v>
      </c>
      <c r="DOW63" s="746" t="s">
        <v>1196</v>
      </c>
      <c r="DOX63" s="746" t="s">
        <v>1196</v>
      </c>
      <c r="DOY63" s="746" t="s">
        <v>1196</v>
      </c>
      <c r="DOZ63" s="746" t="s">
        <v>1196</v>
      </c>
      <c r="DPA63" s="746" t="s">
        <v>1196</v>
      </c>
      <c r="DPB63" s="746" t="s">
        <v>1196</v>
      </c>
      <c r="DPC63" s="746" t="s">
        <v>1196</v>
      </c>
      <c r="DPD63" s="746" t="s">
        <v>1196</v>
      </c>
      <c r="DPE63" s="746" t="s">
        <v>1196</v>
      </c>
      <c r="DPF63" s="746" t="s">
        <v>1196</v>
      </c>
      <c r="DPG63" s="746" t="s">
        <v>1196</v>
      </c>
      <c r="DPH63" s="746" t="s">
        <v>1196</v>
      </c>
      <c r="DPI63" s="746" t="s">
        <v>1196</v>
      </c>
      <c r="DPJ63" s="746" t="s">
        <v>1196</v>
      </c>
      <c r="DPK63" s="746" t="s">
        <v>1196</v>
      </c>
      <c r="DPL63" s="746" t="s">
        <v>1196</v>
      </c>
      <c r="DPM63" s="746" t="s">
        <v>1196</v>
      </c>
      <c r="DPN63" s="746" t="s">
        <v>1196</v>
      </c>
      <c r="DPO63" s="746" t="s">
        <v>1196</v>
      </c>
      <c r="DPP63" s="746" t="s">
        <v>1196</v>
      </c>
      <c r="DPQ63" s="746" t="s">
        <v>1196</v>
      </c>
      <c r="DPR63" s="746" t="s">
        <v>1196</v>
      </c>
      <c r="DPS63" s="746" t="s">
        <v>1196</v>
      </c>
      <c r="DPT63" s="746" t="s">
        <v>1196</v>
      </c>
      <c r="DPU63" s="746" t="s">
        <v>1196</v>
      </c>
      <c r="DPV63" s="746" t="s">
        <v>1196</v>
      </c>
      <c r="DPW63" s="746" t="s">
        <v>1196</v>
      </c>
      <c r="DPX63" s="746" t="s">
        <v>1196</v>
      </c>
      <c r="DPY63" s="746" t="s">
        <v>1196</v>
      </c>
      <c r="DPZ63" s="746" t="s">
        <v>1196</v>
      </c>
      <c r="DQA63" s="746" t="s">
        <v>1196</v>
      </c>
      <c r="DQB63" s="746" t="s">
        <v>1196</v>
      </c>
      <c r="DQC63" s="746" t="s">
        <v>1196</v>
      </c>
      <c r="DQD63" s="746" t="s">
        <v>1196</v>
      </c>
      <c r="DQE63" s="746" t="s">
        <v>1196</v>
      </c>
      <c r="DQF63" s="746" t="s">
        <v>1196</v>
      </c>
      <c r="DQG63" s="746" t="s">
        <v>1196</v>
      </c>
      <c r="DQH63" s="746" t="s">
        <v>1196</v>
      </c>
      <c r="DQI63" s="746" t="s">
        <v>1196</v>
      </c>
      <c r="DQJ63" s="746" t="s">
        <v>1196</v>
      </c>
      <c r="DQK63" s="746" t="s">
        <v>1196</v>
      </c>
      <c r="DQL63" s="746" t="s">
        <v>1196</v>
      </c>
      <c r="DQM63" s="746" t="s">
        <v>1196</v>
      </c>
      <c r="DQN63" s="746" t="s">
        <v>1196</v>
      </c>
      <c r="DQO63" s="746" t="s">
        <v>1196</v>
      </c>
      <c r="DQP63" s="746" t="s">
        <v>1196</v>
      </c>
      <c r="DQQ63" s="746" t="s">
        <v>1196</v>
      </c>
      <c r="DQR63" s="746" t="s">
        <v>1196</v>
      </c>
      <c r="DQS63" s="746" t="s">
        <v>1196</v>
      </c>
      <c r="DQT63" s="746" t="s">
        <v>1196</v>
      </c>
      <c r="DQU63" s="746" t="s">
        <v>1196</v>
      </c>
      <c r="DQV63" s="746" t="s">
        <v>1196</v>
      </c>
      <c r="DQW63" s="746" t="s">
        <v>1196</v>
      </c>
      <c r="DQX63" s="746" t="s">
        <v>1196</v>
      </c>
      <c r="DQY63" s="746" t="s">
        <v>1196</v>
      </c>
      <c r="DQZ63" s="746" t="s">
        <v>1196</v>
      </c>
      <c r="DRA63" s="746" t="s">
        <v>1196</v>
      </c>
      <c r="DRB63" s="746" t="s">
        <v>1196</v>
      </c>
      <c r="DRC63" s="746" t="s">
        <v>1196</v>
      </c>
      <c r="DRD63" s="746" t="s">
        <v>1196</v>
      </c>
      <c r="DRE63" s="746" t="s">
        <v>1196</v>
      </c>
      <c r="DRF63" s="746" t="s">
        <v>1196</v>
      </c>
      <c r="DRG63" s="746" t="s">
        <v>1196</v>
      </c>
      <c r="DRH63" s="746" t="s">
        <v>1196</v>
      </c>
      <c r="DRI63" s="746" t="s">
        <v>1196</v>
      </c>
      <c r="DRJ63" s="746" t="s">
        <v>1196</v>
      </c>
      <c r="DRK63" s="746" t="s">
        <v>1196</v>
      </c>
      <c r="DRL63" s="746" t="s">
        <v>1196</v>
      </c>
      <c r="DRM63" s="746" t="s">
        <v>1196</v>
      </c>
      <c r="DRN63" s="746" t="s">
        <v>1196</v>
      </c>
      <c r="DRO63" s="746" t="s">
        <v>1196</v>
      </c>
      <c r="DRP63" s="746" t="s">
        <v>1196</v>
      </c>
      <c r="DRQ63" s="746" t="s">
        <v>1196</v>
      </c>
      <c r="DRR63" s="746" t="s">
        <v>1196</v>
      </c>
      <c r="DRS63" s="746" t="s">
        <v>1196</v>
      </c>
      <c r="DRT63" s="746" t="s">
        <v>1196</v>
      </c>
      <c r="DRU63" s="746" t="s">
        <v>1196</v>
      </c>
      <c r="DRV63" s="746" t="s">
        <v>1196</v>
      </c>
      <c r="DRW63" s="746" t="s">
        <v>1196</v>
      </c>
      <c r="DRX63" s="746" t="s">
        <v>1196</v>
      </c>
      <c r="DRY63" s="746" t="s">
        <v>1196</v>
      </c>
      <c r="DRZ63" s="746" t="s">
        <v>1196</v>
      </c>
      <c r="DSA63" s="746" t="s">
        <v>1196</v>
      </c>
      <c r="DSB63" s="746" t="s">
        <v>1196</v>
      </c>
      <c r="DSC63" s="746" t="s">
        <v>1196</v>
      </c>
      <c r="DSD63" s="746" t="s">
        <v>1196</v>
      </c>
      <c r="DSE63" s="746" t="s">
        <v>1196</v>
      </c>
      <c r="DSF63" s="746" t="s">
        <v>1196</v>
      </c>
      <c r="DSG63" s="746" t="s">
        <v>1196</v>
      </c>
      <c r="DSH63" s="746" t="s">
        <v>1196</v>
      </c>
      <c r="DSI63" s="746" t="s">
        <v>1196</v>
      </c>
      <c r="DSJ63" s="746" t="s">
        <v>1196</v>
      </c>
      <c r="DSK63" s="746" t="s">
        <v>1196</v>
      </c>
      <c r="DSL63" s="746" t="s">
        <v>1196</v>
      </c>
      <c r="DSM63" s="746" t="s">
        <v>1196</v>
      </c>
      <c r="DSN63" s="746" t="s">
        <v>1196</v>
      </c>
      <c r="DSO63" s="746" t="s">
        <v>1196</v>
      </c>
      <c r="DSP63" s="746" t="s">
        <v>1196</v>
      </c>
      <c r="DSQ63" s="746" t="s">
        <v>1196</v>
      </c>
      <c r="DSR63" s="746" t="s">
        <v>1196</v>
      </c>
      <c r="DSS63" s="746" t="s">
        <v>1196</v>
      </c>
      <c r="DST63" s="746" t="s">
        <v>1196</v>
      </c>
      <c r="DSU63" s="746" t="s">
        <v>1196</v>
      </c>
      <c r="DSV63" s="746" t="s">
        <v>1196</v>
      </c>
      <c r="DSW63" s="746" t="s">
        <v>1196</v>
      </c>
      <c r="DSX63" s="746" t="s">
        <v>1196</v>
      </c>
      <c r="DSY63" s="746" t="s">
        <v>1196</v>
      </c>
      <c r="DSZ63" s="746" t="s">
        <v>1196</v>
      </c>
      <c r="DTA63" s="746" t="s">
        <v>1196</v>
      </c>
      <c r="DTB63" s="746" t="s">
        <v>1196</v>
      </c>
      <c r="DTC63" s="746" t="s">
        <v>1196</v>
      </c>
      <c r="DTD63" s="746" t="s">
        <v>1196</v>
      </c>
      <c r="DTE63" s="746" t="s">
        <v>1196</v>
      </c>
      <c r="DTF63" s="746" t="s">
        <v>1196</v>
      </c>
      <c r="DTG63" s="746" t="s">
        <v>1196</v>
      </c>
      <c r="DTH63" s="746" t="s">
        <v>1196</v>
      </c>
      <c r="DTI63" s="746" t="s">
        <v>1196</v>
      </c>
      <c r="DTJ63" s="746" t="s">
        <v>1196</v>
      </c>
      <c r="DTK63" s="746" t="s">
        <v>1196</v>
      </c>
      <c r="DTL63" s="746" t="s">
        <v>1196</v>
      </c>
      <c r="DTM63" s="746" t="s">
        <v>1196</v>
      </c>
      <c r="DTN63" s="746" t="s">
        <v>1196</v>
      </c>
      <c r="DTO63" s="746" t="s">
        <v>1196</v>
      </c>
      <c r="DTP63" s="746" t="s">
        <v>1196</v>
      </c>
      <c r="DTQ63" s="746" t="s">
        <v>1196</v>
      </c>
      <c r="DTR63" s="746" t="s">
        <v>1196</v>
      </c>
      <c r="DTS63" s="746" t="s">
        <v>1196</v>
      </c>
      <c r="DTT63" s="746" t="s">
        <v>1196</v>
      </c>
      <c r="DTU63" s="746" t="s">
        <v>1196</v>
      </c>
      <c r="DTV63" s="746" t="s">
        <v>1196</v>
      </c>
      <c r="DTW63" s="746" t="s">
        <v>1196</v>
      </c>
      <c r="DTX63" s="746" t="s">
        <v>1196</v>
      </c>
      <c r="DTY63" s="746" t="s">
        <v>1196</v>
      </c>
      <c r="DTZ63" s="746" t="s">
        <v>1196</v>
      </c>
      <c r="DUA63" s="746" t="s">
        <v>1196</v>
      </c>
      <c r="DUB63" s="746" t="s">
        <v>1196</v>
      </c>
      <c r="DUC63" s="746" t="s">
        <v>1196</v>
      </c>
      <c r="DUD63" s="746" t="s">
        <v>1196</v>
      </c>
      <c r="DUE63" s="746" t="s">
        <v>1196</v>
      </c>
      <c r="DUF63" s="746" t="s">
        <v>1196</v>
      </c>
      <c r="DUG63" s="746" t="s">
        <v>1196</v>
      </c>
      <c r="DUH63" s="746" t="s">
        <v>1196</v>
      </c>
      <c r="DUI63" s="746" t="s">
        <v>1196</v>
      </c>
      <c r="DUJ63" s="746" t="s">
        <v>1196</v>
      </c>
      <c r="DUK63" s="746" t="s">
        <v>1196</v>
      </c>
      <c r="DUL63" s="746" t="s">
        <v>1196</v>
      </c>
      <c r="DUM63" s="746" t="s">
        <v>1196</v>
      </c>
      <c r="DUN63" s="746" t="s">
        <v>1196</v>
      </c>
      <c r="DUO63" s="746" t="s">
        <v>1196</v>
      </c>
      <c r="DUP63" s="746" t="s">
        <v>1196</v>
      </c>
      <c r="DUQ63" s="746" t="s">
        <v>1196</v>
      </c>
      <c r="DUR63" s="746" t="s">
        <v>1196</v>
      </c>
      <c r="DUS63" s="746" t="s">
        <v>1196</v>
      </c>
      <c r="DUT63" s="746" t="s">
        <v>1196</v>
      </c>
      <c r="DUU63" s="746" t="s">
        <v>1196</v>
      </c>
      <c r="DUV63" s="746" t="s">
        <v>1196</v>
      </c>
      <c r="DUW63" s="746" t="s">
        <v>1196</v>
      </c>
      <c r="DUX63" s="746" t="s">
        <v>1196</v>
      </c>
      <c r="DUY63" s="746" t="s">
        <v>1196</v>
      </c>
      <c r="DUZ63" s="746" t="s">
        <v>1196</v>
      </c>
      <c r="DVA63" s="746" t="s">
        <v>1196</v>
      </c>
      <c r="DVB63" s="746" t="s">
        <v>1196</v>
      </c>
      <c r="DVC63" s="746" t="s">
        <v>1196</v>
      </c>
      <c r="DVD63" s="746" t="s">
        <v>1196</v>
      </c>
      <c r="DVE63" s="746" t="s">
        <v>1196</v>
      </c>
      <c r="DVF63" s="746" t="s">
        <v>1196</v>
      </c>
      <c r="DVG63" s="746" t="s">
        <v>1196</v>
      </c>
      <c r="DVH63" s="746" t="s">
        <v>1196</v>
      </c>
      <c r="DVI63" s="746" t="s">
        <v>1196</v>
      </c>
      <c r="DVJ63" s="746" t="s">
        <v>1196</v>
      </c>
      <c r="DVK63" s="746" t="s">
        <v>1196</v>
      </c>
      <c r="DVL63" s="746" t="s">
        <v>1196</v>
      </c>
      <c r="DVM63" s="746" t="s">
        <v>1196</v>
      </c>
      <c r="DVN63" s="746" t="s">
        <v>1196</v>
      </c>
      <c r="DVO63" s="746" t="s">
        <v>1196</v>
      </c>
      <c r="DVP63" s="746" t="s">
        <v>1196</v>
      </c>
      <c r="DVQ63" s="746" t="s">
        <v>1196</v>
      </c>
      <c r="DVR63" s="746" t="s">
        <v>1196</v>
      </c>
      <c r="DVS63" s="746" t="s">
        <v>1196</v>
      </c>
      <c r="DVT63" s="746" t="s">
        <v>1196</v>
      </c>
      <c r="DVU63" s="746" t="s">
        <v>1196</v>
      </c>
      <c r="DVV63" s="746" t="s">
        <v>1196</v>
      </c>
      <c r="DVW63" s="746" t="s">
        <v>1196</v>
      </c>
      <c r="DVX63" s="746" t="s">
        <v>1196</v>
      </c>
      <c r="DVY63" s="746" t="s">
        <v>1196</v>
      </c>
      <c r="DVZ63" s="746" t="s">
        <v>1196</v>
      </c>
      <c r="DWA63" s="746" t="s">
        <v>1196</v>
      </c>
      <c r="DWB63" s="746" t="s">
        <v>1196</v>
      </c>
      <c r="DWC63" s="746" t="s">
        <v>1196</v>
      </c>
      <c r="DWD63" s="746" t="s">
        <v>1196</v>
      </c>
      <c r="DWE63" s="746" t="s">
        <v>1196</v>
      </c>
      <c r="DWF63" s="746" t="s">
        <v>1196</v>
      </c>
      <c r="DWG63" s="746" t="s">
        <v>1196</v>
      </c>
      <c r="DWH63" s="746" t="s">
        <v>1196</v>
      </c>
      <c r="DWI63" s="746" t="s">
        <v>1196</v>
      </c>
      <c r="DWJ63" s="746" t="s">
        <v>1196</v>
      </c>
      <c r="DWK63" s="746" t="s">
        <v>1196</v>
      </c>
      <c r="DWL63" s="746" t="s">
        <v>1196</v>
      </c>
      <c r="DWM63" s="746" t="s">
        <v>1196</v>
      </c>
      <c r="DWN63" s="746" t="s">
        <v>1196</v>
      </c>
      <c r="DWO63" s="746" t="s">
        <v>1196</v>
      </c>
      <c r="DWP63" s="746" t="s">
        <v>1196</v>
      </c>
      <c r="DWQ63" s="746" t="s">
        <v>1196</v>
      </c>
      <c r="DWR63" s="746" t="s">
        <v>1196</v>
      </c>
      <c r="DWS63" s="746" t="s">
        <v>1196</v>
      </c>
      <c r="DWT63" s="746" t="s">
        <v>1196</v>
      </c>
      <c r="DWU63" s="746" t="s">
        <v>1196</v>
      </c>
      <c r="DWV63" s="746" t="s">
        <v>1196</v>
      </c>
      <c r="DWW63" s="746" t="s">
        <v>1196</v>
      </c>
      <c r="DWX63" s="746" t="s">
        <v>1196</v>
      </c>
      <c r="DWY63" s="746" t="s">
        <v>1196</v>
      </c>
      <c r="DWZ63" s="746" t="s">
        <v>1196</v>
      </c>
      <c r="DXA63" s="746" t="s">
        <v>1196</v>
      </c>
      <c r="DXB63" s="746" t="s">
        <v>1196</v>
      </c>
      <c r="DXC63" s="746" t="s">
        <v>1196</v>
      </c>
      <c r="DXD63" s="746" t="s">
        <v>1196</v>
      </c>
      <c r="DXE63" s="746" t="s">
        <v>1196</v>
      </c>
      <c r="DXF63" s="746" t="s">
        <v>1196</v>
      </c>
      <c r="DXG63" s="746" t="s">
        <v>1196</v>
      </c>
      <c r="DXH63" s="746" t="s">
        <v>1196</v>
      </c>
      <c r="DXI63" s="746" t="s">
        <v>1196</v>
      </c>
      <c r="DXJ63" s="746" t="s">
        <v>1196</v>
      </c>
      <c r="DXK63" s="746" t="s">
        <v>1196</v>
      </c>
      <c r="DXL63" s="746" t="s">
        <v>1196</v>
      </c>
      <c r="DXM63" s="746" t="s">
        <v>1196</v>
      </c>
      <c r="DXN63" s="746" t="s">
        <v>1196</v>
      </c>
      <c r="DXO63" s="746" t="s">
        <v>1196</v>
      </c>
      <c r="DXP63" s="746" t="s">
        <v>1196</v>
      </c>
      <c r="DXQ63" s="746" t="s">
        <v>1196</v>
      </c>
      <c r="DXR63" s="746" t="s">
        <v>1196</v>
      </c>
      <c r="DXS63" s="746" t="s">
        <v>1196</v>
      </c>
      <c r="DXT63" s="746" t="s">
        <v>1196</v>
      </c>
      <c r="DXU63" s="746" t="s">
        <v>1196</v>
      </c>
      <c r="DXV63" s="746" t="s">
        <v>1196</v>
      </c>
      <c r="DXW63" s="746" t="s">
        <v>1196</v>
      </c>
      <c r="DXX63" s="746" t="s">
        <v>1196</v>
      </c>
      <c r="DXY63" s="746" t="s">
        <v>1196</v>
      </c>
      <c r="DXZ63" s="746" t="s">
        <v>1196</v>
      </c>
      <c r="DYA63" s="746" t="s">
        <v>1196</v>
      </c>
      <c r="DYB63" s="746" t="s">
        <v>1196</v>
      </c>
      <c r="DYC63" s="746" t="s">
        <v>1196</v>
      </c>
      <c r="DYD63" s="746" t="s">
        <v>1196</v>
      </c>
      <c r="DYE63" s="746" t="s">
        <v>1196</v>
      </c>
      <c r="DYF63" s="746" t="s">
        <v>1196</v>
      </c>
      <c r="DYG63" s="746" t="s">
        <v>1196</v>
      </c>
      <c r="DYH63" s="746" t="s">
        <v>1196</v>
      </c>
      <c r="DYI63" s="746" t="s">
        <v>1196</v>
      </c>
      <c r="DYJ63" s="746" t="s">
        <v>1196</v>
      </c>
      <c r="DYK63" s="746" t="s">
        <v>1196</v>
      </c>
      <c r="DYL63" s="746" t="s">
        <v>1196</v>
      </c>
      <c r="DYM63" s="746" t="s">
        <v>1196</v>
      </c>
      <c r="DYN63" s="746" t="s">
        <v>1196</v>
      </c>
      <c r="DYO63" s="746" t="s">
        <v>1196</v>
      </c>
      <c r="DYP63" s="746" t="s">
        <v>1196</v>
      </c>
      <c r="DYQ63" s="746" t="s">
        <v>1196</v>
      </c>
      <c r="DYR63" s="746" t="s">
        <v>1196</v>
      </c>
      <c r="DYS63" s="746" t="s">
        <v>1196</v>
      </c>
      <c r="DYT63" s="746" t="s">
        <v>1196</v>
      </c>
      <c r="DYU63" s="746" t="s">
        <v>1196</v>
      </c>
      <c r="DYV63" s="746" t="s">
        <v>1196</v>
      </c>
      <c r="DYW63" s="746" t="s">
        <v>1196</v>
      </c>
      <c r="DYX63" s="746" t="s">
        <v>1196</v>
      </c>
      <c r="DYY63" s="746" t="s">
        <v>1196</v>
      </c>
      <c r="DYZ63" s="746" t="s">
        <v>1196</v>
      </c>
      <c r="DZA63" s="746" t="s">
        <v>1196</v>
      </c>
      <c r="DZB63" s="746" t="s">
        <v>1196</v>
      </c>
      <c r="DZC63" s="746" t="s">
        <v>1196</v>
      </c>
      <c r="DZD63" s="746" t="s">
        <v>1196</v>
      </c>
      <c r="DZE63" s="746" t="s">
        <v>1196</v>
      </c>
      <c r="DZF63" s="746" t="s">
        <v>1196</v>
      </c>
      <c r="DZG63" s="746" t="s">
        <v>1196</v>
      </c>
      <c r="DZH63" s="746" t="s">
        <v>1196</v>
      </c>
      <c r="DZI63" s="746" t="s">
        <v>1196</v>
      </c>
      <c r="DZJ63" s="746" t="s">
        <v>1196</v>
      </c>
      <c r="DZK63" s="746" t="s">
        <v>1196</v>
      </c>
      <c r="DZL63" s="746" t="s">
        <v>1196</v>
      </c>
      <c r="DZM63" s="746" t="s">
        <v>1196</v>
      </c>
      <c r="DZN63" s="746" t="s">
        <v>1196</v>
      </c>
      <c r="DZO63" s="746" t="s">
        <v>1196</v>
      </c>
      <c r="DZP63" s="746" t="s">
        <v>1196</v>
      </c>
      <c r="DZQ63" s="746" t="s">
        <v>1196</v>
      </c>
      <c r="DZR63" s="746" t="s">
        <v>1196</v>
      </c>
      <c r="DZS63" s="746" t="s">
        <v>1196</v>
      </c>
      <c r="DZT63" s="746" t="s">
        <v>1196</v>
      </c>
      <c r="DZU63" s="746" t="s">
        <v>1196</v>
      </c>
      <c r="DZV63" s="746" t="s">
        <v>1196</v>
      </c>
      <c r="DZW63" s="746" t="s">
        <v>1196</v>
      </c>
      <c r="DZX63" s="746" t="s">
        <v>1196</v>
      </c>
      <c r="DZY63" s="746" t="s">
        <v>1196</v>
      </c>
      <c r="DZZ63" s="746" t="s">
        <v>1196</v>
      </c>
      <c r="EAA63" s="746" t="s">
        <v>1196</v>
      </c>
      <c r="EAB63" s="746" t="s">
        <v>1196</v>
      </c>
      <c r="EAC63" s="746" t="s">
        <v>1196</v>
      </c>
      <c r="EAD63" s="746" t="s">
        <v>1196</v>
      </c>
      <c r="EAE63" s="746" t="s">
        <v>1196</v>
      </c>
      <c r="EAF63" s="746" t="s">
        <v>1196</v>
      </c>
      <c r="EAG63" s="746" t="s">
        <v>1196</v>
      </c>
      <c r="EAH63" s="746" t="s">
        <v>1196</v>
      </c>
      <c r="EAI63" s="746" t="s">
        <v>1196</v>
      </c>
      <c r="EAJ63" s="746" t="s">
        <v>1196</v>
      </c>
      <c r="EAK63" s="746" t="s">
        <v>1196</v>
      </c>
      <c r="EAL63" s="746" t="s">
        <v>1196</v>
      </c>
      <c r="EAM63" s="746" t="s">
        <v>1196</v>
      </c>
      <c r="EAN63" s="746" t="s">
        <v>1196</v>
      </c>
      <c r="EAO63" s="746" t="s">
        <v>1196</v>
      </c>
      <c r="EAP63" s="746" t="s">
        <v>1196</v>
      </c>
      <c r="EAQ63" s="746" t="s">
        <v>1196</v>
      </c>
      <c r="EAR63" s="746" t="s">
        <v>1196</v>
      </c>
      <c r="EAS63" s="746" t="s">
        <v>1196</v>
      </c>
      <c r="EAT63" s="746" t="s">
        <v>1196</v>
      </c>
      <c r="EAU63" s="746" t="s">
        <v>1196</v>
      </c>
      <c r="EAV63" s="746" t="s">
        <v>1196</v>
      </c>
      <c r="EAW63" s="746" t="s">
        <v>1196</v>
      </c>
      <c r="EAX63" s="746" t="s">
        <v>1196</v>
      </c>
      <c r="EAY63" s="746" t="s">
        <v>1196</v>
      </c>
      <c r="EAZ63" s="746" t="s">
        <v>1196</v>
      </c>
      <c r="EBA63" s="746" t="s">
        <v>1196</v>
      </c>
      <c r="EBB63" s="746" t="s">
        <v>1196</v>
      </c>
      <c r="EBC63" s="746" t="s">
        <v>1196</v>
      </c>
      <c r="EBD63" s="746" t="s">
        <v>1196</v>
      </c>
      <c r="EBE63" s="746" t="s">
        <v>1196</v>
      </c>
      <c r="EBF63" s="746" t="s">
        <v>1196</v>
      </c>
      <c r="EBG63" s="746" t="s">
        <v>1196</v>
      </c>
      <c r="EBH63" s="746" t="s">
        <v>1196</v>
      </c>
      <c r="EBI63" s="746" t="s">
        <v>1196</v>
      </c>
      <c r="EBJ63" s="746" t="s">
        <v>1196</v>
      </c>
      <c r="EBK63" s="746" t="s">
        <v>1196</v>
      </c>
      <c r="EBL63" s="746" t="s">
        <v>1196</v>
      </c>
      <c r="EBM63" s="746" t="s">
        <v>1196</v>
      </c>
      <c r="EBN63" s="746" t="s">
        <v>1196</v>
      </c>
      <c r="EBO63" s="746" t="s">
        <v>1196</v>
      </c>
      <c r="EBP63" s="746" t="s">
        <v>1196</v>
      </c>
      <c r="EBQ63" s="746" t="s">
        <v>1196</v>
      </c>
      <c r="EBR63" s="746" t="s">
        <v>1196</v>
      </c>
      <c r="EBS63" s="746" t="s">
        <v>1196</v>
      </c>
      <c r="EBT63" s="746" t="s">
        <v>1196</v>
      </c>
      <c r="EBU63" s="746" t="s">
        <v>1196</v>
      </c>
      <c r="EBV63" s="746" t="s">
        <v>1196</v>
      </c>
      <c r="EBW63" s="746" t="s">
        <v>1196</v>
      </c>
      <c r="EBX63" s="746" t="s">
        <v>1196</v>
      </c>
      <c r="EBY63" s="746" t="s">
        <v>1196</v>
      </c>
      <c r="EBZ63" s="746" t="s">
        <v>1196</v>
      </c>
      <c r="ECA63" s="746" t="s">
        <v>1196</v>
      </c>
      <c r="ECB63" s="746" t="s">
        <v>1196</v>
      </c>
      <c r="ECC63" s="746" t="s">
        <v>1196</v>
      </c>
      <c r="ECD63" s="746" t="s">
        <v>1196</v>
      </c>
      <c r="ECE63" s="746" t="s">
        <v>1196</v>
      </c>
      <c r="ECF63" s="746" t="s">
        <v>1196</v>
      </c>
      <c r="ECG63" s="746" t="s">
        <v>1196</v>
      </c>
      <c r="ECH63" s="746" t="s">
        <v>1196</v>
      </c>
      <c r="ECI63" s="746" t="s">
        <v>1196</v>
      </c>
      <c r="ECJ63" s="746" t="s">
        <v>1196</v>
      </c>
      <c r="ECK63" s="746" t="s">
        <v>1196</v>
      </c>
      <c r="ECL63" s="746" t="s">
        <v>1196</v>
      </c>
      <c r="ECM63" s="746" t="s">
        <v>1196</v>
      </c>
      <c r="ECN63" s="746" t="s">
        <v>1196</v>
      </c>
      <c r="ECO63" s="746" t="s">
        <v>1196</v>
      </c>
      <c r="ECP63" s="746" t="s">
        <v>1196</v>
      </c>
      <c r="ECQ63" s="746" t="s">
        <v>1196</v>
      </c>
      <c r="ECR63" s="746" t="s">
        <v>1196</v>
      </c>
      <c r="ECS63" s="746" t="s">
        <v>1196</v>
      </c>
      <c r="ECT63" s="746" t="s">
        <v>1196</v>
      </c>
      <c r="ECU63" s="746" t="s">
        <v>1196</v>
      </c>
      <c r="ECV63" s="746" t="s">
        <v>1196</v>
      </c>
      <c r="ECW63" s="746" t="s">
        <v>1196</v>
      </c>
      <c r="ECX63" s="746" t="s">
        <v>1196</v>
      </c>
      <c r="ECY63" s="746" t="s">
        <v>1196</v>
      </c>
      <c r="ECZ63" s="746" t="s">
        <v>1196</v>
      </c>
      <c r="EDA63" s="746" t="s">
        <v>1196</v>
      </c>
      <c r="EDB63" s="746" t="s">
        <v>1196</v>
      </c>
      <c r="EDC63" s="746" t="s">
        <v>1196</v>
      </c>
      <c r="EDD63" s="746" t="s">
        <v>1196</v>
      </c>
      <c r="EDE63" s="746" t="s">
        <v>1196</v>
      </c>
      <c r="EDF63" s="746" t="s">
        <v>1196</v>
      </c>
      <c r="EDG63" s="746" t="s">
        <v>1196</v>
      </c>
      <c r="EDH63" s="746" t="s">
        <v>1196</v>
      </c>
      <c r="EDI63" s="746" t="s">
        <v>1196</v>
      </c>
      <c r="EDJ63" s="746" t="s">
        <v>1196</v>
      </c>
      <c r="EDK63" s="746" t="s">
        <v>1196</v>
      </c>
      <c r="EDL63" s="746" t="s">
        <v>1196</v>
      </c>
      <c r="EDM63" s="746" t="s">
        <v>1196</v>
      </c>
      <c r="EDN63" s="746" t="s">
        <v>1196</v>
      </c>
      <c r="EDO63" s="746" t="s">
        <v>1196</v>
      </c>
      <c r="EDP63" s="746" t="s">
        <v>1196</v>
      </c>
      <c r="EDQ63" s="746" t="s">
        <v>1196</v>
      </c>
      <c r="EDR63" s="746" t="s">
        <v>1196</v>
      </c>
      <c r="EDS63" s="746" t="s">
        <v>1196</v>
      </c>
      <c r="EDT63" s="746" t="s">
        <v>1196</v>
      </c>
      <c r="EDU63" s="746" t="s">
        <v>1196</v>
      </c>
      <c r="EDV63" s="746" t="s">
        <v>1196</v>
      </c>
      <c r="EDW63" s="746" t="s">
        <v>1196</v>
      </c>
      <c r="EDX63" s="746" t="s">
        <v>1196</v>
      </c>
      <c r="EDY63" s="746" t="s">
        <v>1196</v>
      </c>
      <c r="EDZ63" s="746" t="s">
        <v>1196</v>
      </c>
      <c r="EEA63" s="746" t="s">
        <v>1196</v>
      </c>
      <c r="EEB63" s="746" t="s">
        <v>1196</v>
      </c>
      <c r="EEC63" s="746" t="s">
        <v>1196</v>
      </c>
      <c r="EED63" s="746" t="s">
        <v>1196</v>
      </c>
      <c r="EEE63" s="746" t="s">
        <v>1196</v>
      </c>
      <c r="EEF63" s="746" t="s">
        <v>1196</v>
      </c>
      <c r="EEG63" s="746" t="s">
        <v>1196</v>
      </c>
      <c r="EEH63" s="746" t="s">
        <v>1196</v>
      </c>
      <c r="EEI63" s="746" t="s">
        <v>1196</v>
      </c>
      <c r="EEJ63" s="746" t="s">
        <v>1196</v>
      </c>
      <c r="EEK63" s="746" t="s">
        <v>1196</v>
      </c>
      <c r="EEL63" s="746" t="s">
        <v>1196</v>
      </c>
      <c r="EEM63" s="746" t="s">
        <v>1196</v>
      </c>
      <c r="EEN63" s="746" t="s">
        <v>1196</v>
      </c>
      <c r="EEO63" s="746" t="s">
        <v>1196</v>
      </c>
      <c r="EEP63" s="746" t="s">
        <v>1196</v>
      </c>
      <c r="EEQ63" s="746" t="s">
        <v>1196</v>
      </c>
      <c r="EER63" s="746" t="s">
        <v>1196</v>
      </c>
      <c r="EES63" s="746" t="s">
        <v>1196</v>
      </c>
      <c r="EET63" s="746" t="s">
        <v>1196</v>
      </c>
      <c r="EEU63" s="746" t="s">
        <v>1196</v>
      </c>
      <c r="EEV63" s="746" t="s">
        <v>1196</v>
      </c>
      <c r="EEW63" s="746" t="s">
        <v>1196</v>
      </c>
      <c r="EEX63" s="746" t="s">
        <v>1196</v>
      </c>
      <c r="EEY63" s="746" t="s">
        <v>1196</v>
      </c>
      <c r="EEZ63" s="746" t="s">
        <v>1196</v>
      </c>
      <c r="EFA63" s="746" t="s">
        <v>1196</v>
      </c>
      <c r="EFB63" s="746" t="s">
        <v>1196</v>
      </c>
      <c r="EFC63" s="746" t="s">
        <v>1196</v>
      </c>
      <c r="EFD63" s="746" t="s">
        <v>1196</v>
      </c>
      <c r="EFE63" s="746" t="s">
        <v>1196</v>
      </c>
      <c r="EFF63" s="746" t="s">
        <v>1196</v>
      </c>
      <c r="EFG63" s="746" t="s">
        <v>1196</v>
      </c>
      <c r="EFH63" s="746" t="s">
        <v>1196</v>
      </c>
      <c r="EFI63" s="746" t="s">
        <v>1196</v>
      </c>
      <c r="EFJ63" s="746" t="s">
        <v>1196</v>
      </c>
      <c r="EFK63" s="746" t="s">
        <v>1196</v>
      </c>
      <c r="EFL63" s="746" t="s">
        <v>1196</v>
      </c>
      <c r="EFM63" s="746" t="s">
        <v>1196</v>
      </c>
      <c r="EFN63" s="746" t="s">
        <v>1196</v>
      </c>
      <c r="EFO63" s="746" t="s">
        <v>1196</v>
      </c>
      <c r="EFP63" s="746" t="s">
        <v>1196</v>
      </c>
      <c r="EFQ63" s="746" t="s">
        <v>1196</v>
      </c>
      <c r="EFR63" s="746" t="s">
        <v>1196</v>
      </c>
      <c r="EFS63" s="746" t="s">
        <v>1196</v>
      </c>
      <c r="EFT63" s="746" t="s">
        <v>1196</v>
      </c>
      <c r="EFU63" s="746" t="s">
        <v>1196</v>
      </c>
      <c r="EFV63" s="746" t="s">
        <v>1196</v>
      </c>
      <c r="EFW63" s="746" t="s">
        <v>1196</v>
      </c>
      <c r="EFX63" s="746" t="s">
        <v>1196</v>
      </c>
      <c r="EFY63" s="746" t="s">
        <v>1196</v>
      </c>
      <c r="EFZ63" s="746" t="s">
        <v>1196</v>
      </c>
      <c r="EGA63" s="746" t="s">
        <v>1196</v>
      </c>
      <c r="EGB63" s="746" t="s">
        <v>1196</v>
      </c>
      <c r="EGC63" s="746" t="s">
        <v>1196</v>
      </c>
      <c r="EGD63" s="746" t="s">
        <v>1196</v>
      </c>
      <c r="EGE63" s="746" t="s">
        <v>1196</v>
      </c>
      <c r="EGF63" s="746" t="s">
        <v>1196</v>
      </c>
      <c r="EGG63" s="746" t="s">
        <v>1196</v>
      </c>
      <c r="EGH63" s="746" t="s">
        <v>1196</v>
      </c>
      <c r="EGI63" s="746" t="s">
        <v>1196</v>
      </c>
      <c r="EGJ63" s="746" t="s">
        <v>1196</v>
      </c>
      <c r="EGK63" s="746" t="s">
        <v>1196</v>
      </c>
      <c r="EGL63" s="746" t="s">
        <v>1196</v>
      </c>
      <c r="EGM63" s="746" t="s">
        <v>1196</v>
      </c>
      <c r="EGN63" s="746" t="s">
        <v>1196</v>
      </c>
      <c r="EGO63" s="746" t="s">
        <v>1196</v>
      </c>
      <c r="EGP63" s="746" t="s">
        <v>1196</v>
      </c>
      <c r="EGQ63" s="746" t="s">
        <v>1196</v>
      </c>
      <c r="EGR63" s="746" t="s">
        <v>1196</v>
      </c>
      <c r="EGS63" s="746" t="s">
        <v>1196</v>
      </c>
      <c r="EGT63" s="746" t="s">
        <v>1196</v>
      </c>
      <c r="EGU63" s="746" t="s">
        <v>1196</v>
      </c>
      <c r="EGV63" s="746" t="s">
        <v>1196</v>
      </c>
      <c r="EGW63" s="746" t="s">
        <v>1196</v>
      </c>
      <c r="EGX63" s="746" t="s">
        <v>1196</v>
      </c>
      <c r="EGY63" s="746" t="s">
        <v>1196</v>
      </c>
      <c r="EGZ63" s="746" t="s">
        <v>1196</v>
      </c>
      <c r="EHA63" s="746" t="s">
        <v>1196</v>
      </c>
      <c r="EHB63" s="746" t="s">
        <v>1196</v>
      </c>
      <c r="EHC63" s="746" t="s">
        <v>1196</v>
      </c>
      <c r="EHD63" s="746" t="s">
        <v>1196</v>
      </c>
      <c r="EHE63" s="746" t="s">
        <v>1196</v>
      </c>
      <c r="EHF63" s="746" t="s">
        <v>1196</v>
      </c>
      <c r="EHG63" s="746" t="s">
        <v>1196</v>
      </c>
      <c r="EHH63" s="746" t="s">
        <v>1196</v>
      </c>
      <c r="EHI63" s="746" t="s">
        <v>1196</v>
      </c>
      <c r="EHJ63" s="746" t="s">
        <v>1196</v>
      </c>
      <c r="EHK63" s="746" t="s">
        <v>1196</v>
      </c>
      <c r="EHL63" s="746" t="s">
        <v>1196</v>
      </c>
      <c r="EHM63" s="746" t="s">
        <v>1196</v>
      </c>
      <c r="EHN63" s="746" t="s">
        <v>1196</v>
      </c>
      <c r="EHO63" s="746" t="s">
        <v>1196</v>
      </c>
      <c r="EHP63" s="746" t="s">
        <v>1196</v>
      </c>
      <c r="EHQ63" s="746" t="s">
        <v>1196</v>
      </c>
      <c r="EHR63" s="746" t="s">
        <v>1196</v>
      </c>
      <c r="EHS63" s="746" t="s">
        <v>1196</v>
      </c>
      <c r="EHT63" s="746" t="s">
        <v>1196</v>
      </c>
      <c r="EHU63" s="746" t="s">
        <v>1196</v>
      </c>
      <c r="EHV63" s="746" t="s">
        <v>1196</v>
      </c>
      <c r="EHW63" s="746" t="s">
        <v>1196</v>
      </c>
      <c r="EHX63" s="746" t="s">
        <v>1196</v>
      </c>
      <c r="EHY63" s="746" t="s">
        <v>1196</v>
      </c>
      <c r="EHZ63" s="746" t="s">
        <v>1196</v>
      </c>
      <c r="EIA63" s="746" t="s">
        <v>1196</v>
      </c>
      <c r="EIB63" s="746" t="s">
        <v>1196</v>
      </c>
      <c r="EIC63" s="746" t="s">
        <v>1196</v>
      </c>
      <c r="EID63" s="746" t="s">
        <v>1196</v>
      </c>
      <c r="EIE63" s="746" t="s">
        <v>1196</v>
      </c>
      <c r="EIF63" s="746" t="s">
        <v>1196</v>
      </c>
      <c r="EIG63" s="746" t="s">
        <v>1196</v>
      </c>
      <c r="EIH63" s="746" t="s">
        <v>1196</v>
      </c>
      <c r="EII63" s="746" t="s">
        <v>1196</v>
      </c>
      <c r="EIJ63" s="746" t="s">
        <v>1196</v>
      </c>
      <c r="EIK63" s="746" t="s">
        <v>1196</v>
      </c>
      <c r="EIL63" s="746" t="s">
        <v>1196</v>
      </c>
      <c r="EIM63" s="746" t="s">
        <v>1196</v>
      </c>
      <c r="EIN63" s="746" t="s">
        <v>1196</v>
      </c>
      <c r="EIO63" s="746" t="s">
        <v>1196</v>
      </c>
      <c r="EIP63" s="746" t="s">
        <v>1196</v>
      </c>
      <c r="EIQ63" s="746" t="s">
        <v>1196</v>
      </c>
      <c r="EIR63" s="746" t="s">
        <v>1196</v>
      </c>
      <c r="EIS63" s="746" t="s">
        <v>1196</v>
      </c>
      <c r="EIT63" s="746" t="s">
        <v>1196</v>
      </c>
      <c r="EIU63" s="746" t="s">
        <v>1196</v>
      </c>
      <c r="EIV63" s="746" t="s">
        <v>1196</v>
      </c>
      <c r="EIW63" s="746" t="s">
        <v>1196</v>
      </c>
      <c r="EIX63" s="746" t="s">
        <v>1196</v>
      </c>
      <c r="EIY63" s="746" t="s">
        <v>1196</v>
      </c>
      <c r="EIZ63" s="746" t="s">
        <v>1196</v>
      </c>
      <c r="EJA63" s="746" t="s">
        <v>1196</v>
      </c>
      <c r="EJB63" s="746" t="s">
        <v>1196</v>
      </c>
      <c r="EJC63" s="746" t="s">
        <v>1196</v>
      </c>
      <c r="EJD63" s="746" t="s">
        <v>1196</v>
      </c>
      <c r="EJE63" s="746" t="s">
        <v>1196</v>
      </c>
      <c r="EJF63" s="746" t="s">
        <v>1196</v>
      </c>
      <c r="EJG63" s="746" t="s">
        <v>1196</v>
      </c>
      <c r="EJH63" s="746" t="s">
        <v>1196</v>
      </c>
      <c r="EJI63" s="746" t="s">
        <v>1196</v>
      </c>
      <c r="EJJ63" s="746" t="s">
        <v>1196</v>
      </c>
      <c r="EJK63" s="746" t="s">
        <v>1196</v>
      </c>
      <c r="EJL63" s="746" t="s">
        <v>1196</v>
      </c>
      <c r="EJM63" s="746" t="s">
        <v>1196</v>
      </c>
      <c r="EJN63" s="746" t="s">
        <v>1196</v>
      </c>
      <c r="EJO63" s="746" t="s">
        <v>1196</v>
      </c>
      <c r="EJP63" s="746" t="s">
        <v>1196</v>
      </c>
      <c r="EJQ63" s="746" t="s">
        <v>1196</v>
      </c>
      <c r="EJR63" s="746" t="s">
        <v>1196</v>
      </c>
      <c r="EJS63" s="746" t="s">
        <v>1196</v>
      </c>
      <c r="EJT63" s="746" t="s">
        <v>1196</v>
      </c>
      <c r="EJU63" s="746" t="s">
        <v>1196</v>
      </c>
      <c r="EJV63" s="746" t="s">
        <v>1196</v>
      </c>
      <c r="EJW63" s="746" t="s">
        <v>1196</v>
      </c>
      <c r="EJX63" s="746" t="s">
        <v>1196</v>
      </c>
      <c r="EJY63" s="746" t="s">
        <v>1196</v>
      </c>
      <c r="EJZ63" s="746" t="s">
        <v>1196</v>
      </c>
      <c r="EKA63" s="746" t="s">
        <v>1196</v>
      </c>
      <c r="EKB63" s="746" t="s">
        <v>1196</v>
      </c>
      <c r="EKC63" s="746" t="s">
        <v>1196</v>
      </c>
      <c r="EKD63" s="746" t="s">
        <v>1196</v>
      </c>
      <c r="EKE63" s="746" t="s">
        <v>1196</v>
      </c>
      <c r="EKF63" s="746" t="s">
        <v>1196</v>
      </c>
      <c r="EKG63" s="746" t="s">
        <v>1196</v>
      </c>
      <c r="EKH63" s="746" t="s">
        <v>1196</v>
      </c>
      <c r="EKI63" s="746" t="s">
        <v>1196</v>
      </c>
      <c r="EKJ63" s="746" t="s">
        <v>1196</v>
      </c>
      <c r="EKK63" s="746" t="s">
        <v>1196</v>
      </c>
      <c r="EKL63" s="746" t="s">
        <v>1196</v>
      </c>
      <c r="EKM63" s="746" t="s">
        <v>1196</v>
      </c>
      <c r="EKN63" s="746" t="s">
        <v>1196</v>
      </c>
      <c r="EKO63" s="746" t="s">
        <v>1196</v>
      </c>
      <c r="EKP63" s="746" t="s">
        <v>1196</v>
      </c>
      <c r="EKQ63" s="746" t="s">
        <v>1196</v>
      </c>
      <c r="EKR63" s="746" t="s">
        <v>1196</v>
      </c>
      <c r="EKS63" s="746" t="s">
        <v>1196</v>
      </c>
      <c r="EKT63" s="746" t="s">
        <v>1196</v>
      </c>
      <c r="EKU63" s="746" t="s">
        <v>1196</v>
      </c>
      <c r="EKV63" s="746" t="s">
        <v>1196</v>
      </c>
      <c r="EKW63" s="746" t="s">
        <v>1196</v>
      </c>
      <c r="EKX63" s="746" t="s">
        <v>1196</v>
      </c>
      <c r="EKY63" s="746" t="s">
        <v>1196</v>
      </c>
      <c r="EKZ63" s="746" t="s">
        <v>1196</v>
      </c>
      <c r="ELA63" s="746" t="s">
        <v>1196</v>
      </c>
      <c r="ELB63" s="746" t="s">
        <v>1196</v>
      </c>
      <c r="ELC63" s="746" t="s">
        <v>1196</v>
      </c>
      <c r="ELD63" s="746" t="s">
        <v>1196</v>
      </c>
      <c r="ELE63" s="746" t="s">
        <v>1196</v>
      </c>
      <c r="ELF63" s="746" t="s">
        <v>1196</v>
      </c>
      <c r="ELG63" s="746" t="s">
        <v>1196</v>
      </c>
      <c r="ELH63" s="746" t="s">
        <v>1196</v>
      </c>
      <c r="ELI63" s="746" t="s">
        <v>1196</v>
      </c>
      <c r="ELJ63" s="746" t="s">
        <v>1196</v>
      </c>
      <c r="ELK63" s="746" t="s">
        <v>1196</v>
      </c>
      <c r="ELL63" s="746" t="s">
        <v>1196</v>
      </c>
      <c r="ELM63" s="746" t="s">
        <v>1196</v>
      </c>
      <c r="ELN63" s="746" t="s">
        <v>1196</v>
      </c>
      <c r="ELO63" s="746" t="s">
        <v>1196</v>
      </c>
      <c r="ELP63" s="746" t="s">
        <v>1196</v>
      </c>
      <c r="ELQ63" s="746" t="s">
        <v>1196</v>
      </c>
      <c r="ELR63" s="746" t="s">
        <v>1196</v>
      </c>
      <c r="ELS63" s="746" t="s">
        <v>1196</v>
      </c>
      <c r="ELT63" s="746" t="s">
        <v>1196</v>
      </c>
      <c r="ELU63" s="746" t="s">
        <v>1196</v>
      </c>
      <c r="ELV63" s="746" t="s">
        <v>1196</v>
      </c>
      <c r="ELW63" s="746" t="s">
        <v>1196</v>
      </c>
      <c r="ELX63" s="746" t="s">
        <v>1196</v>
      </c>
      <c r="ELY63" s="746" t="s">
        <v>1196</v>
      </c>
      <c r="ELZ63" s="746" t="s">
        <v>1196</v>
      </c>
      <c r="EMA63" s="746" t="s">
        <v>1196</v>
      </c>
      <c r="EMB63" s="746" t="s">
        <v>1196</v>
      </c>
      <c r="EMC63" s="746" t="s">
        <v>1196</v>
      </c>
      <c r="EMD63" s="746" t="s">
        <v>1196</v>
      </c>
      <c r="EME63" s="746" t="s">
        <v>1196</v>
      </c>
      <c r="EMF63" s="746" t="s">
        <v>1196</v>
      </c>
      <c r="EMG63" s="746" t="s">
        <v>1196</v>
      </c>
      <c r="EMH63" s="746" t="s">
        <v>1196</v>
      </c>
      <c r="EMI63" s="746" t="s">
        <v>1196</v>
      </c>
      <c r="EMJ63" s="746" t="s">
        <v>1196</v>
      </c>
      <c r="EMK63" s="746" t="s">
        <v>1196</v>
      </c>
      <c r="EML63" s="746" t="s">
        <v>1196</v>
      </c>
      <c r="EMM63" s="746" t="s">
        <v>1196</v>
      </c>
      <c r="EMN63" s="746" t="s">
        <v>1196</v>
      </c>
      <c r="EMO63" s="746" t="s">
        <v>1196</v>
      </c>
      <c r="EMP63" s="746" t="s">
        <v>1196</v>
      </c>
      <c r="EMQ63" s="746" t="s">
        <v>1196</v>
      </c>
      <c r="EMR63" s="746" t="s">
        <v>1196</v>
      </c>
      <c r="EMS63" s="746" t="s">
        <v>1196</v>
      </c>
      <c r="EMT63" s="746" t="s">
        <v>1196</v>
      </c>
      <c r="EMU63" s="746" t="s">
        <v>1196</v>
      </c>
      <c r="EMV63" s="746" t="s">
        <v>1196</v>
      </c>
      <c r="EMW63" s="746" t="s">
        <v>1196</v>
      </c>
      <c r="EMX63" s="746" t="s">
        <v>1196</v>
      </c>
      <c r="EMY63" s="746" t="s">
        <v>1196</v>
      </c>
      <c r="EMZ63" s="746" t="s">
        <v>1196</v>
      </c>
      <c r="ENA63" s="746" t="s">
        <v>1196</v>
      </c>
      <c r="ENB63" s="746" t="s">
        <v>1196</v>
      </c>
      <c r="ENC63" s="746" t="s">
        <v>1196</v>
      </c>
      <c r="END63" s="746" t="s">
        <v>1196</v>
      </c>
      <c r="ENE63" s="746" t="s">
        <v>1196</v>
      </c>
      <c r="ENF63" s="746" t="s">
        <v>1196</v>
      </c>
      <c r="ENG63" s="746" t="s">
        <v>1196</v>
      </c>
      <c r="ENH63" s="746" t="s">
        <v>1196</v>
      </c>
      <c r="ENI63" s="746" t="s">
        <v>1196</v>
      </c>
      <c r="ENJ63" s="746" t="s">
        <v>1196</v>
      </c>
      <c r="ENK63" s="746" t="s">
        <v>1196</v>
      </c>
      <c r="ENL63" s="746" t="s">
        <v>1196</v>
      </c>
      <c r="ENM63" s="746" t="s">
        <v>1196</v>
      </c>
      <c r="ENN63" s="746" t="s">
        <v>1196</v>
      </c>
      <c r="ENO63" s="746" t="s">
        <v>1196</v>
      </c>
      <c r="ENP63" s="746" t="s">
        <v>1196</v>
      </c>
      <c r="ENQ63" s="746" t="s">
        <v>1196</v>
      </c>
      <c r="ENR63" s="746" t="s">
        <v>1196</v>
      </c>
      <c r="ENS63" s="746" t="s">
        <v>1196</v>
      </c>
      <c r="ENT63" s="746" t="s">
        <v>1196</v>
      </c>
      <c r="ENU63" s="746" t="s">
        <v>1196</v>
      </c>
      <c r="ENV63" s="746" t="s">
        <v>1196</v>
      </c>
      <c r="ENW63" s="746" t="s">
        <v>1196</v>
      </c>
      <c r="ENX63" s="746" t="s">
        <v>1196</v>
      </c>
      <c r="ENY63" s="746" t="s">
        <v>1196</v>
      </c>
      <c r="ENZ63" s="746" t="s">
        <v>1196</v>
      </c>
      <c r="EOA63" s="746" t="s">
        <v>1196</v>
      </c>
      <c r="EOB63" s="746" t="s">
        <v>1196</v>
      </c>
      <c r="EOC63" s="746" t="s">
        <v>1196</v>
      </c>
      <c r="EOD63" s="746" t="s">
        <v>1196</v>
      </c>
      <c r="EOE63" s="746" t="s">
        <v>1196</v>
      </c>
      <c r="EOF63" s="746" t="s">
        <v>1196</v>
      </c>
      <c r="EOG63" s="746" t="s">
        <v>1196</v>
      </c>
      <c r="EOH63" s="746" t="s">
        <v>1196</v>
      </c>
      <c r="EOI63" s="746" t="s">
        <v>1196</v>
      </c>
      <c r="EOJ63" s="746" t="s">
        <v>1196</v>
      </c>
      <c r="EOK63" s="746" t="s">
        <v>1196</v>
      </c>
      <c r="EOL63" s="746" t="s">
        <v>1196</v>
      </c>
      <c r="EOM63" s="746" t="s">
        <v>1196</v>
      </c>
      <c r="EON63" s="746" t="s">
        <v>1196</v>
      </c>
      <c r="EOO63" s="746" t="s">
        <v>1196</v>
      </c>
      <c r="EOP63" s="746" t="s">
        <v>1196</v>
      </c>
      <c r="EOQ63" s="746" t="s">
        <v>1196</v>
      </c>
      <c r="EOR63" s="746" t="s">
        <v>1196</v>
      </c>
      <c r="EOS63" s="746" t="s">
        <v>1196</v>
      </c>
      <c r="EOT63" s="746" t="s">
        <v>1196</v>
      </c>
      <c r="EOU63" s="746" t="s">
        <v>1196</v>
      </c>
      <c r="EOV63" s="746" t="s">
        <v>1196</v>
      </c>
      <c r="EOW63" s="746" t="s">
        <v>1196</v>
      </c>
      <c r="EOX63" s="746" t="s">
        <v>1196</v>
      </c>
      <c r="EOY63" s="746" t="s">
        <v>1196</v>
      </c>
      <c r="EOZ63" s="746" t="s">
        <v>1196</v>
      </c>
      <c r="EPA63" s="746" t="s">
        <v>1196</v>
      </c>
      <c r="EPB63" s="746" t="s">
        <v>1196</v>
      </c>
      <c r="EPC63" s="746" t="s">
        <v>1196</v>
      </c>
      <c r="EPD63" s="746" t="s">
        <v>1196</v>
      </c>
      <c r="EPE63" s="746" t="s">
        <v>1196</v>
      </c>
      <c r="EPF63" s="746" t="s">
        <v>1196</v>
      </c>
      <c r="EPG63" s="746" t="s">
        <v>1196</v>
      </c>
      <c r="EPH63" s="746" t="s">
        <v>1196</v>
      </c>
      <c r="EPI63" s="746" t="s">
        <v>1196</v>
      </c>
      <c r="EPJ63" s="746" t="s">
        <v>1196</v>
      </c>
      <c r="EPK63" s="746" t="s">
        <v>1196</v>
      </c>
      <c r="EPL63" s="746" t="s">
        <v>1196</v>
      </c>
      <c r="EPM63" s="746" t="s">
        <v>1196</v>
      </c>
      <c r="EPN63" s="746" t="s">
        <v>1196</v>
      </c>
      <c r="EPO63" s="746" t="s">
        <v>1196</v>
      </c>
      <c r="EPP63" s="746" t="s">
        <v>1196</v>
      </c>
      <c r="EPQ63" s="746" t="s">
        <v>1196</v>
      </c>
      <c r="EPR63" s="746" t="s">
        <v>1196</v>
      </c>
      <c r="EPS63" s="746" t="s">
        <v>1196</v>
      </c>
      <c r="EPT63" s="746" t="s">
        <v>1196</v>
      </c>
      <c r="EPU63" s="746" t="s">
        <v>1196</v>
      </c>
      <c r="EPV63" s="746" t="s">
        <v>1196</v>
      </c>
      <c r="EPW63" s="746" t="s">
        <v>1196</v>
      </c>
      <c r="EPX63" s="746" t="s">
        <v>1196</v>
      </c>
      <c r="EPY63" s="746" t="s">
        <v>1196</v>
      </c>
      <c r="EPZ63" s="746" t="s">
        <v>1196</v>
      </c>
      <c r="EQA63" s="746" t="s">
        <v>1196</v>
      </c>
      <c r="EQB63" s="746" t="s">
        <v>1196</v>
      </c>
      <c r="EQC63" s="746" t="s">
        <v>1196</v>
      </c>
      <c r="EQD63" s="746" t="s">
        <v>1196</v>
      </c>
      <c r="EQE63" s="746" t="s">
        <v>1196</v>
      </c>
      <c r="EQF63" s="746" t="s">
        <v>1196</v>
      </c>
      <c r="EQG63" s="746" t="s">
        <v>1196</v>
      </c>
      <c r="EQH63" s="746" t="s">
        <v>1196</v>
      </c>
      <c r="EQI63" s="746" t="s">
        <v>1196</v>
      </c>
      <c r="EQJ63" s="746" t="s">
        <v>1196</v>
      </c>
      <c r="EQK63" s="746" t="s">
        <v>1196</v>
      </c>
      <c r="EQL63" s="746" t="s">
        <v>1196</v>
      </c>
      <c r="EQM63" s="746" t="s">
        <v>1196</v>
      </c>
      <c r="EQN63" s="746" t="s">
        <v>1196</v>
      </c>
      <c r="EQO63" s="746" t="s">
        <v>1196</v>
      </c>
      <c r="EQP63" s="746" t="s">
        <v>1196</v>
      </c>
      <c r="EQQ63" s="746" t="s">
        <v>1196</v>
      </c>
      <c r="EQR63" s="746" t="s">
        <v>1196</v>
      </c>
      <c r="EQS63" s="746" t="s">
        <v>1196</v>
      </c>
      <c r="EQT63" s="746" t="s">
        <v>1196</v>
      </c>
      <c r="EQU63" s="746" t="s">
        <v>1196</v>
      </c>
      <c r="EQV63" s="746" t="s">
        <v>1196</v>
      </c>
      <c r="EQW63" s="746" t="s">
        <v>1196</v>
      </c>
      <c r="EQX63" s="746" t="s">
        <v>1196</v>
      </c>
      <c r="EQY63" s="746" t="s">
        <v>1196</v>
      </c>
      <c r="EQZ63" s="746" t="s">
        <v>1196</v>
      </c>
      <c r="ERA63" s="746" t="s">
        <v>1196</v>
      </c>
      <c r="ERB63" s="746" t="s">
        <v>1196</v>
      </c>
      <c r="ERC63" s="746" t="s">
        <v>1196</v>
      </c>
      <c r="ERD63" s="746" t="s">
        <v>1196</v>
      </c>
      <c r="ERE63" s="746" t="s">
        <v>1196</v>
      </c>
      <c r="ERF63" s="746" t="s">
        <v>1196</v>
      </c>
      <c r="ERG63" s="746" t="s">
        <v>1196</v>
      </c>
      <c r="ERH63" s="746" t="s">
        <v>1196</v>
      </c>
      <c r="ERI63" s="746" t="s">
        <v>1196</v>
      </c>
      <c r="ERJ63" s="746" t="s">
        <v>1196</v>
      </c>
      <c r="ERK63" s="746" t="s">
        <v>1196</v>
      </c>
      <c r="ERL63" s="746" t="s">
        <v>1196</v>
      </c>
      <c r="ERM63" s="746" t="s">
        <v>1196</v>
      </c>
      <c r="ERN63" s="746" t="s">
        <v>1196</v>
      </c>
      <c r="ERO63" s="746" t="s">
        <v>1196</v>
      </c>
      <c r="ERP63" s="746" t="s">
        <v>1196</v>
      </c>
      <c r="ERQ63" s="746" t="s">
        <v>1196</v>
      </c>
      <c r="ERR63" s="746" t="s">
        <v>1196</v>
      </c>
      <c r="ERS63" s="746" t="s">
        <v>1196</v>
      </c>
      <c r="ERT63" s="746" t="s">
        <v>1196</v>
      </c>
      <c r="ERU63" s="746" t="s">
        <v>1196</v>
      </c>
      <c r="ERV63" s="746" t="s">
        <v>1196</v>
      </c>
      <c r="ERW63" s="746" t="s">
        <v>1196</v>
      </c>
      <c r="ERX63" s="746" t="s">
        <v>1196</v>
      </c>
      <c r="ERY63" s="746" t="s">
        <v>1196</v>
      </c>
      <c r="ERZ63" s="746" t="s">
        <v>1196</v>
      </c>
      <c r="ESA63" s="746" t="s">
        <v>1196</v>
      </c>
      <c r="ESB63" s="746" t="s">
        <v>1196</v>
      </c>
      <c r="ESC63" s="746" t="s">
        <v>1196</v>
      </c>
      <c r="ESD63" s="746" t="s">
        <v>1196</v>
      </c>
      <c r="ESE63" s="746" t="s">
        <v>1196</v>
      </c>
      <c r="ESF63" s="746" t="s">
        <v>1196</v>
      </c>
      <c r="ESG63" s="746" t="s">
        <v>1196</v>
      </c>
      <c r="ESH63" s="746" t="s">
        <v>1196</v>
      </c>
      <c r="ESI63" s="746" t="s">
        <v>1196</v>
      </c>
      <c r="ESJ63" s="746" t="s">
        <v>1196</v>
      </c>
      <c r="ESK63" s="746" t="s">
        <v>1196</v>
      </c>
      <c r="ESL63" s="746" t="s">
        <v>1196</v>
      </c>
      <c r="ESM63" s="746" t="s">
        <v>1196</v>
      </c>
      <c r="ESN63" s="746" t="s">
        <v>1196</v>
      </c>
      <c r="ESO63" s="746" t="s">
        <v>1196</v>
      </c>
      <c r="ESP63" s="746" t="s">
        <v>1196</v>
      </c>
      <c r="ESQ63" s="746" t="s">
        <v>1196</v>
      </c>
      <c r="ESR63" s="746" t="s">
        <v>1196</v>
      </c>
      <c r="ESS63" s="746" t="s">
        <v>1196</v>
      </c>
      <c r="EST63" s="746" t="s">
        <v>1196</v>
      </c>
      <c r="ESU63" s="746" t="s">
        <v>1196</v>
      </c>
      <c r="ESV63" s="746" t="s">
        <v>1196</v>
      </c>
      <c r="ESW63" s="746" t="s">
        <v>1196</v>
      </c>
      <c r="ESX63" s="746" t="s">
        <v>1196</v>
      </c>
      <c r="ESY63" s="746" t="s">
        <v>1196</v>
      </c>
      <c r="ESZ63" s="746" t="s">
        <v>1196</v>
      </c>
      <c r="ETA63" s="746" t="s">
        <v>1196</v>
      </c>
      <c r="ETB63" s="746" t="s">
        <v>1196</v>
      </c>
      <c r="ETC63" s="746" t="s">
        <v>1196</v>
      </c>
      <c r="ETD63" s="746" t="s">
        <v>1196</v>
      </c>
      <c r="ETE63" s="746" t="s">
        <v>1196</v>
      </c>
      <c r="ETF63" s="746" t="s">
        <v>1196</v>
      </c>
      <c r="ETG63" s="746" t="s">
        <v>1196</v>
      </c>
      <c r="ETH63" s="746" t="s">
        <v>1196</v>
      </c>
      <c r="ETI63" s="746" t="s">
        <v>1196</v>
      </c>
      <c r="ETJ63" s="746" t="s">
        <v>1196</v>
      </c>
      <c r="ETK63" s="746" t="s">
        <v>1196</v>
      </c>
      <c r="ETL63" s="746" t="s">
        <v>1196</v>
      </c>
      <c r="ETM63" s="746" t="s">
        <v>1196</v>
      </c>
      <c r="ETN63" s="746" t="s">
        <v>1196</v>
      </c>
      <c r="ETO63" s="746" t="s">
        <v>1196</v>
      </c>
      <c r="ETP63" s="746" t="s">
        <v>1196</v>
      </c>
      <c r="ETQ63" s="746" t="s">
        <v>1196</v>
      </c>
      <c r="ETR63" s="746" t="s">
        <v>1196</v>
      </c>
      <c r="ETS63" s="746" t="s">
        <v>1196</v>
      </c>
      <c r="ETT63" s="746" t="s">
        <v>1196</v>
      </c>
      <c r="ETU63" s="746" t="s">
        <v>1196</v>
      </c>
      <c r="ETV63" s="746" t="s">
        <v>1196</v>
      </c>
      <c r="ETW63" s="746" t="s">
        <v>1196</v>
      </c>
      <c r="ETX63" s="746" t="s">
        <v>1196</v>
      </c>
      <c r="ETY63" s="746" t="s">
        <v>1196</v>
      </c>
      <c r="ETZ63" s="746" t="s">
        <v>1196</v>
      </c>
      <c r="EUA63" s="746" t="s">
        <v>1196</v>
      </c>
      <c r="EUB63" s="746" t="s">
        <v>1196</v>
      </c>
      <c r="EUC63" s="746" t="s">
        <v>1196</v>
      </c>
      <c r="EUD63" s="746" t="s">
        <v>1196</v>
      </c>
      <c r="EUE63" s="746" t="s">
        <v>1196</v>
      </c>
      <c r="EUF63" s="746" t="s">
        <v>1196</v>
      </c>
      <c r="EUG63" s="746" t="s">
        <v>1196</v>
      </c>
      <c r="EUH63" s="746" t="s">
        <v>1196</v>
      </c>
      <c r="EUI63" s="746" t="s">
        <v>1196</v>
      </c>
      <c r="EUJ63" s="746" t="s">
        <v>1196</v>
      </c>
      <c r="EUK63" s="746" t="s">
        <v>1196</v>
      </c>
      <c r="EUL63" s="746" t="s">
        <v>1196</v>
      </c>
      <c r="EUM63" s="746" t="s">
        <v>1196</v>
      </c>
      <c r="EUN63" s="746" t="s">
        <v>1196</v>
      </c>
      <c r="EUO63" s="746" t="s">
        <v>1196</v>
      </c>
      <c r="EUP63" s="746" t="s">
        <v>1196</v>
      </c>
      <c r="EUQ63" s="746" t="s">
        <v>1196</v>
      </c>
      <c r="EUR63" s="746" t="s">
        <v>1196</v>
      </c>
      <c r="EUS63" s="746" t="s">
        <v>1196</v>
      </c>
      <c r="EUT63" s="746" t="s">
        <v>1196</v>
      </c>
      <c r="EUU63" s="746" t="s">
        <v>1196</v>
      </c>
      <c r="EUV63" s="746" t="s">
        <v>1196</v>
      </c>
      <c r="EUW63" s="746" t="s">
        <v>1196</v>
      </c>
      <c r="EUX63" s="746" t="s">
        <v>1196</v>
      </c>
      <c r="EUY63" s="746" t="s">
        <v>1196</v>
      </c>
      <c r="EUZ63" s="746" t="s">
        <v>1196</v>
      </c>
      <c r="EVA63" s="746" t="s">
        <v>1196</v>
      </c>
      <c r="EVB63" s="746" t="s">
        <v>1196</v>
      </c>
      <c r="EVC63" s="746" t="s">
        <v>1196</v>
      </c>
      <c r="EVD63" s="746" t="s">
        <v>1196</v>
      </c>
      <c r="EVE63" s="746" t="s">
        <v>1196</v>
      </c>
      <c r="EVF63" s="746" t="s">
        <v>1196</v>
      </c>
      <c r="EVG63" s="746" t="s">
        <v>1196</v>
      </c>
      <c r="EVH63" s="746" t="s">
        <v>1196</v>
      </c>
      <c r="EVI63" s="746" t="s">
        <v>1196</v>
      </c>
      <c r="EVJ63" s="746" t="s">
        <v>1196</v>
      </c>
      <c r="EVK63" s="746" t="s">
        <v>1196</v>
      </c>
      <c r="EVL63" s="746" t="s">
        <v>1196</v>
      </c>
      <c r="EVM63" s="746" t="s">
        <v>1196</v>
      </c>
      <c r="EVN63" s="746" t="s">
        <v>1196</v>
      </c>
      <c r="EVO63" s="746" t="s">
        <v>1196</v>
      </c>
      <c r="EVP63" s="746" t="s">
        <v>1196</v>
      </c>
      <c r="EVQ63" s="746" t="s">
        <v>1196</v>
      </c>
      <c r="EVR63" s="746" t="s">
        <v>1196</v>
      </c>
      <c r="EVS63" s="746" t="s">
        <v>1196</v>
      </c>
      <c r="EVT63" s="746" t="s">
        <v>1196</v>
      </c>
      <c r="EVU63" s="746" t="s">
        <v>1196</v>
      </c>
      <c r="EVV63" s="746" t="s">
        <v>1196</v>
      </c>
      <c r="EVW63" s="746" t="s">
        <v>1196</v>
      </c>
      <c r="EVX63" s="746" t="s">
        <v>1196</v>
      </c>
      <c r="EVY63" s="746" t="s">
        <v>1196</v>
      </c>
      <c r="EVZ63" s="746" t="s">
        <v>1196</v>
      </c>
      <c r="EWA63" s="746" t="s">
        <v>1196</v>
      </c>
      <c r="EWB63" s="746" t="s">
        <v>1196</v>
      </c>
      <c r="EWC63" s="746" t="s">
        <v>1196</v>
      </c>
      <c r="EWD63" s="746" t="s">
        <v>1196</v>
      </c>
      <c r="EWE63" s="746" t="s">
        <v>1196</v>
      </c>
      <c r="EWF63" s="746" t="s">
        <v>1196</v>
      </c>
      <c r="EWG63" s="746" t="s">
        <v>1196</v>
      </c>
      <c r="EWH63" s="746" t="s">
        <v>1196</v>
      </c>
      <c r="EWI63" s="746" t="s">
        <v>1196</v>
      </c>
      <c r="EWJ63" s="746" t="s">
        <v>1196</v>
      </c>
      <c r="EWK63" s="746" t="s">
        <v>1196</v>
      </c>
      <c r="EWL63" s="746" t="s">
        <v>1196</v>
      </c>
      <c r="EWM63" s="746" t="s">
        <v>1196</v>
      </c>
      <c r="EWN63" s="746" t="s">
        <v>1196</v>
      </c>
      <c r="EWO63" s="746" t="s">
        <v>1196</v>
      </c>
      <c r="EWP63" s="746" t="s">
        <v>1196</v>
      </c>
      <c r="EWQ63" s="746" t="s">
        <v>1196</v>
      </c>
      <c r="EWR63" s="746" t="s">
        <v>1196</v>
      </c>
      <c r="EWS63" s="746" t="s">
        <v>1196</v>
      </c>
      <c r="EWT63" s="746" t="s">
        <v>1196</v>
      </c>
      <c r="EWU63" s="746" t="s">
        <v>1196</v>
      </c>
      <c r="EWV63" s="746" t="s">
        <v>1196</v>
      </c>
      <c r="EWW63" s="746" t="s">
        <v>1196</v>
      </c>
      <c r="EWX63" s="746" t="s">
        <v>1196</v>
      </c>
      <c r="EWY63" s="746" t="s">
        <v>1196</v>
      </c>
      <c r="EWZ63" s="746" t="s">
        <v>1196</v>
      </c>
      <c r="EXA63" s="746" t="s">
        <v>1196</v>
      </c>
      <c r="EXB63" s="746" t="s">
        <v>1196</v>
      </c>
      <c r="EXC63" s="746" t="s">
        <v>1196</v>
      </c>
      <c r="EXD63" s="746" t="s">
        <v>1196</v>
      </c>
      <c r="EXE63" s="746" t="s">
        <v>1196</v>
      </c>
      <c r="EXF63" s="746" t="s">
        <v>1196</v>
      </c>
      <c r="EXG63" s="746" t="s">
        <v>1196</v>
      </c>
      <c r="EXH63" s="746" t="s">
        <v>1196</v>
      </c>
      <c r="EXI63" s="746" t="s">
        <v>1196</v>
      </c>
      <c r="EXJ63" s="746" t="s">
        <v>1196</v>
      </c>
      <c r="EXK63" s="746" t="s">
        <v>1196</v>
      </c>
      <c r="EXL63" s="746" t="s">
        <v>1196</v>
      </c>
      <c r="EXM63" s="746" t="s">
        <v>1196</v>
      </c>
      <c r="EXN63" s="746" t="s">
        <v>1196</v>
      </c>
      <c r="EXO63" s="746" t="s">
        <v>1196</v>
      </c>
      <c r="EXP63" s="746" t="s">
        <v>1196</v>
      </c>
      <c r="EXQ63" s="746" t="s">
        <v>1196</v>
      </c>
      <c r="EXR63" s="746" t="s">
        <v>1196</v>
      </c>
      <c r="EXS63" s="746" t="s">
        <v>1196</v>
      </c>
      <c r="EXT63" s="746" t="s">
        <v>1196</v>
      </c>
      <c r="EXU63" s="746" t="s">
        <v>1196</v>
      </c>
      <c r="EXV63" s="746" t="s">
        <v>1196</v>
      </c>
      <c r="EXW63" s="746" t="s">
        <v>1196</v>
      </c>
      <c r="EXX63" s="746" t="s">
        <v>1196</v>
      </c>
      <c r="EXY63" s="746" t="s">
        <v>1196</v>
      </c>
      <c r="EXZ63" s="746" t="s">
        <v>1196</v>
      </c>
      <c r="EYA63" s="746" t="s">
        <v>1196</v>
      </c>
      <c r="EYB63" s="746" t="s">
        <v>1196</v>
      </c>
      <c r="EYC63" s="746" t="s">
        <v>1196</v>
      </c>
      <c r="EYD63" s="746" t="s">
        <v>1196</v>
      </c>
      <c r="EYE63" s="746" t="s">
        <v>1196</v>
      </c>
      <c r="EYF63" s="746" t="s">
        <v>1196</v>
      </c>
      <c r="EYG63" s="746" t="s">
        <v>1196</v>
      </c>
      <c r="EYH63" s="746" t="s">
        <v>1196</v>
      </c>
      <c r="EYI63" s="746" t="s">
        <v>1196</v>
      </c>
      <c r="EYJ63" s="746" t="s">
        <v>1196</v>
      </c>
      <c r="EYK63" s="746" t="s">
        <v>1196</v>
      </c>
      <c r="EYL63" s="746" t="s">
        <v>1196</v>
      </c>
      <c r="EYM63" s="746" t="s">
        <v>1196</v>
      </c>
      <c r="EYN63" s="746" t="s">
        <v>1196</v>
      </c>
      <c r="EYO63" s="746" t="s">
        <v>1196</v>
      </c>
      <c r="EYP63" s="746" t="s">
        <v>1196</v>
      </c>
      <c r="EYQ63" s="746" t="s">
        <v>1196</v>
      </c>
      <c r="EYR63" s="746" t="s">
        <v>1196</v>
      </c>
      <c r="EYS63" s="746" t="s">
        <v>1196</v>
      </c>
      <c r="EYT63" s="746" t="s">
        <v>1196</v>
      </c>
      <c r="EYU63" s="746" t="s">
        <v>1196</v>
      </c>
      <c r="EYV63" s="746" t="s">
        <v>1196</v>
      </c>
      <c r="EYW63" s="746" t="s">
        <v>1196</v>
      </c>
      <c r="EYX63" s="746" t="s">
        <v>1196</v>
      </c>
      <c r="EYY63" s="746" t="s">
        <v>1196</v>
      </c>
      <c r="EYZ63" s="746" t="s">
        <v>1196</v>
      </c>
      <c r="EZA63" s="746" t="s">
        <v>1196</v>
      </c>
      <c r="EZB63" s="746" t="s">
        <v>1196</v>
      </c>
      <c r="EZC63" s="746" t="s">
        <v>1196</v>
      </c>
      <c r="EZD63" s="746" t="s">
        <v>1196</v>
      </c>
      <c r="EZE63" s="746" t="s">
        <v>1196</v>
      </c>
      <c r="EZF63" s="746" t="s">
        <v>1196</v>
      </c>
      <c r="EZG63" s="746" t="s">
        <v>1196</v>
      </c>
      <c r="EZH63" s="746" t="s">
        <v>1196</v>
      </c>
      <c r="EZI63" s="746" t="s">
        <v>1196</v>
      </c>
      <c r="EZJ63" s="746" t="s">
        <v>1196</v>
      </c>
      <c r="EZK63" s="746" t="s">
        <v>1196</v>
      </c>
      <c r="EZL63" s="746" t="s">
        <v>1196</v>
      </c>
      <c r="EZM63" s="746" t="s">
        <v>1196</v>
      </c>
      <c r="EZN63" s="746" t="s">
        <v>1196</v>
      </c>
      <c r="EZO63" s="746" t="s">
        <v>1196</v>
      </c>
      <c r="EZP63" s="746" t="s">
        <v>1196</v>
      </c>
      <c r="EZQ63" s="746" t="s">
        <v>1196</v>
      </c>
      <c r="EZR63" s="746" t="s">
        <v>1196</v>
      </c>
      <c r="EZS63" s="746" t="s">
        <v>1196</v>
      </c>
      <c r="EZT63" s="746" t="s">
        <v>1196</v>
      </c>
      <c r="EZU63" s="746" t="s">
        <v>1196</v>
      </c>
      <c r="EZV63" s="746" t="s">
        <v>1196</v>
      </c>
      <c r="EZW63" s="746" t="s">
        <v>1196</v>
      </c>
      <c r="EZX63" s="746" t="s">
        <v>1196</v>
      </c>
      <c r="EZY63" s="746" t="s">
        <v>1196</v>
      </c>
      <c r="EZZ63" s="746" t="s">
        <v>1196</v>
      </c>
      <c r="FAA63" s="746" t="s">
        <v>1196</v>
      </c>
      <c r="FAB63" s="746" t="s">
        <v>1196</v>
      </c>
      <c r="FAC63" s="746" t="s">
        <v>1196</v>
      </c>
      <c r="FAD63" s="746" t="s">
        <v>1196</v>
      </c>
      <c r="FAE63" s="746" t="s">
        <v>1196</v>
      </c>
      <c r="FAF63" s="746" t="s">
        <v>1196</v>
      </c>
      <c r="FAG63" s="746" t="s">
        <v>1196</v>
      </c>
      <c r="FAH63" s="746" t="s">
        <v>1196</v>
      </c>
      <c r="FAI63" s="746" t="s">
        <v>1196</v>
      </c>
      <c r="FAJ63" s="746" t="s">
        <v>1196</v>
      </c>
      <c r="FAK63" s="746" t="s">
        <v>1196</v>
      </c>
      <c r="FAL63" s="746" t="s">
        <v>1196</v>
      </c>
      <c r="FAM63" s="746" t="s">
        <v>1196</v>
      </c>
      <c r="FAN63" s="746" t="s">
        <v>1196</v>
      </c>
      <c r="FAO63" s="746" t="s">
        <v>1196</v>
      </c>
      <c r="FAP63" s="746" t="s">
        <v>1196</v>
      </c>
      <c r="FAQ63" s="746" t="s">
        <v>1196</v>
      </c>
      <c r="FAR63" s="746" t="s">
        <v>1196</v>
      </c>
      <c r="FAS63" s="746" t="s">
        <v>1196</v>
      </c>
      <c r="FAT63" s="746" t="s">
        <v>1196</v>
      </c>
      <c r="FAU63" s="746" t="s">
        <v>1196</v>
      </c>
      <c r="FAV63" s="746" t="s">
        <v>1196</v>
      </c>
      <c r="FAW63" s="746" t="s">
        <v>1196</v>
      </c>
      <c r="FAX63" s="746" t="s">
        <v>1196</v>
      </c>
      <c r="FAY63" s="746" t="s">
        <v>1196</v>
      </c>
      <c r="FAZ63" s="746" t="s">
        <v>1196</v>
      </c>
      <c r="FBA63" s="746" t="s">
        <v>1196</v>
      </c>
      <c r="FBB63" s="746" t="s">
        <v>1196</v>
      </c>
      <c r="FBC63" s="746" t="s">
        <v>1196</v>
      </c>
      <c r="FBD63" s="746" t="s">
        <v>1196</v>
      </c>
      <c r="FBE63" s="746" t="s">
        <v>1196</v>
      </c>
      <c r="FBF63" s="746" t="s">
        <v>1196</v>
      </c>
      <c r="FBG63" s="746" t="s">
        <v>1196</v>
      </c>
      <c r="FBH63" s="746" t="s">
        <v>1196</v>
      </c>
      <c r="FBI63" s="746" t="s">
        <v>1196</v>
      </c>
      <c r="FBJ63" s="746" t="s">
        <v>1196</v>
      </c>
      <c r="FBK63" s="746" t="s">
        <v>1196</v>
      </c>
      <c r="FBL63" s="746" t="s">
        <v>1196</v>
      </c>
      <c r="FBM63" s="746" t="s">
        <v>1196</v>
      </c>
      <c r="FBN63" s="746" t="s">
        <v>1196</v>
      </c>
      <c r="FBO63" s="746" t="s">
        <v>1196</v>
      </c>
      <c r="FBP63" s="746" t="s">
        <v>1196</v>
      </c>
      <c r="FBQ63" s="746" t="s">
        <v>1196</v>
      </c>
      <c r="FBR63" s="746" t="s">
        <v>1196</v>
      </c>
      <c r="FBS63" s="746" t="s">
        <v>1196</v>
      </c>
      <c r="FBT63" s="746" t="s">
        <v>1196</v>
      </c>
      <c r="FBU63" s="746" t="s">
        <v>1196</v>
      </c>
      <c r="FBV63" s="746" t="s">
        <v>1196</v>
      </c>
      <c r="FBW63" s="746" t="s">
        <v>1196</v>
      </c>
      <c r="FBX63" s="746" t="s">
        <v>1196</v>
      </c>
      <c r="FBY63" s="746" t="s">
        <v>1196</v>
      </c>
      <c r="FBZ63" s="746" t="s">
        <v>1196</v>
      </c>
      <c r="FCA63" s="746" t="s">
        <v>1196</v>
      </c>
      <c r="FCB63" s="746" t="s">
        <v>1196</v>
      </c>
      <c r="FCC63" s="746" t="s">
        <v>1196</v>
      </c>
      <c r="FCD63" s="746" t="s">
        <v>1196</v>
      </c>
      <c r="FCE63" s="746" t="s">
        <v>1196</v>
      </c>
      <c r="FCF63" s="746" t="s">
        <v>1196</v>
      </c>
      <c r="FCG63" s="746" t="s">
        <v>1196</v>
      </c>
      <c r="FCH63" s="746" t="s">
        <v>1196</v>
      </c>
      <c r="FCI63" s="746" t="s">
        <v>1196</v>
      </c>
      <c r="FCJ63" s="746" t="s">
        <v>1196</v>
      </c>
      <c r="FCK63" s="746" t="s">
        <v>1196</v>
      </c>
      <c r="FCL63" s="746" t="s">
        <v>1196</v>
      </c>
      <c r="FCM63" s="746" t="s">
        <v>1196</v>
      </c>
      <c r="FCN63" s="746" t="s">
        <v>1196</v>
      </c>
      <c r="FCO63" s="746" t="s">
        <v>1196</v>
      </c>
      <c r="FCP63" s="746" t="s">
        <v>1196</v>
      </c>
      <c r="FCQ63" s="746" t="s">
        <v>1196</v>
      </c>
      <c r="FCR63" s="746" t="s">
        <v>1196</v>
      </c>
      <c r="FCS63" s="746" t="s">
        <v>1196</v>
      </c>
      <c r="FCT63" s="746" t="s">
        <v>1196</v>
      </c>
      <c r="FCU63" s="746" t="s">
        <v>1196</v>
      </c>
      <c r="FCV63" s="746" t="s">
        <v>1196</v>
      </c>
      <c r="FCW63" s="746" t="s">
        <v>1196</v>
      </c>
      <c r="FCX63" s="746" t="s">
        <v>1196</v>
      </c>
      <c r="FCY63" s="746" t="s">
        <v>1196</v>
      </c>
      <c r="FCZ63" s="746" t="s">
        <v>1196</v>
      </c>
      <c r="FDA63" s="746" t="s">
        <v>1196</v>
      </c>
      <c r="FDB63" s="746" t="s">
        <v>1196</v>
      </c>
      <c r="FDC63" s="746" t="s">
        <v>1196</v>
      </c>
      <c r="FDD63" s="746" t="s">
        <v>1196</v>
      </c>
      <c r="FDE63" s="746" t="s">
        <v>1196</v>
      </c>
      <c r="FDF63" s="746" t="s">
        <v>1196</v>
      </c>
      <c r="FDG63" s="746" t="s">
        <v>1196</v>
      </c>
      <c r="FDH63" s="746" t="s">
        <v>1196</v>
      </c>
      <c r="FDI63" s="746" t="s">
        <v>1196</v>
      </c>
      <c r="FDJ63" s="746" t="s">
        <v>1196</v>
      </c>
      <c r="FDK63" s="746" t="s">
        <v>1196</v>
      </c>
      <c r="FDL63" s="746" t="s">
        <v>1196</v>
      </c>
      <c r="FDM63" s="746" t="s">
        <v>1196</v>
      </c>
      <c r="FDN63" s="746" t="s">
        <v>1196</v>
      </c>
      <c r="FDO63" s="746" t="s">
        <v>1196</v>
      </c>
      <c r="FDP63" s="746" t="s">
        <v>1196</v>
      </c>
      <c r="FDQ63" s="746" t="s">
        <v>1196</v>
      </c>
      <c r="FDR63" s="746" t="s">
        <v>1196</v>
      </c>
      <c r="FDS63" s="746" t="s">
        <v>1196</v>
      </c>
      <c r="FDT63" s="746" t="s">
        <v>1196</v>
      </c>
      <c r="FDU63" s="746" t="s">
        <v>1196</v>
      </c>
      <c r="FDV63" s="746" t="s">
        <v>1196</v>
      </c>
      <c r="FDW63" s="746" t="s">
        <v>1196</v>
      </c>
      <c r="FDX63" s="746" t="s">
        <v>1196</v>
      </c>
      <c r="FDY63" s="746" t="s">
        <v>1196</v>
      </c>
      <c r="FDZ63" s="746" t="s">
        <v>1196</v>
      </c>
      <c r="FEA63" s="746" t="s">
        <v>1196</v>
      </c>
      <c r="FEB63" s="746" t="s">
        <v>1196</v>
      </c>
      <c r="FEC63" s="746" t="s">
        <v>1196</v>
      </c>
      <c r="FED63" s="746" t="s">
        <v>1196</v>
      </c>
      <c r="FEE63" s="746" t="s">
        <v>1196</v>
      </c>
      <c r="FEF63" s="746" t="s">
        <v>1196</v>
      </c>
      <c r="FEG63" s="746" t="s">
        <v>1196</v>
      </c>
      <c r="FEH63" s="746" t="s">
        <v>1196</v>
      </c>
      <c r="FEI63" s="746" t="s">
        <v>1196</v>
      </c>
      <c r="FEJ63" s="746" t="s">
        <v>1196</v>
      </c>
      <c r="FEK63" s="746" t="s">
        <v>1196</v>
      </c>
      <c r="FEL63" s="746" t="s">
        <v>1196</v>
      </c>
      <c r="FEM63" s="746" t="s">
        <v>1196</v>
      </c>
      <c r="FEN63" s="746" t="s">
        <v>1196</v>
      </c>
      <c r="FEO63" s="746" t="s">
        <v>1196</v>
      </c>
      <c r="FEP63" s="746" t="s">
        <v>1196</v>
      </c>
      <c r="FEQ63" s="746" t="s">
        <v>1196</v>
      </c>
      <c r="FER63" s="746" t="s">
        <v>1196</v>
      </c>
      <c r="FES63" s="746" t="s">
        <v>1196</v>
      </c>
      <c r="FET63" s="746" t="s">
        <v>1196</v>
      </c>
      <c r="FEU63" s="746" t="s">
        <v>1196</v>
      </c>
      <c r="FEV63" s="746" t="s">
        <v>1196</v>
      </c>
      <c r="FEW63" s="746" t="s">
        <v>1196</v>
      </c>
      <c r="FEX63" s="746" t="s">
        <v>1196</v>
      </c>
      <c r="FEY63" s="746" t="s">
        <v>1196</v>
      </c>
      <c r="FEZ63" s="746" t="s">
        <v>1196</v>
      </c>
      <c r="FFA63" s="746" t="s">
        <v>1196</v>
      </c>
      <c r="FFB63" s="746" t="s">
        <v>1196</v>
      </c>
      <c r="FFC63" s="746" t="s">
        <v>1196</v>
      </c>
      <c r="FFD63" s="746" t="s">
        <v>1196</v>
      </c>
      <c r="FFE63" s="746" t="s">
        <v>1196</v>
      </c>
      <c r="FFF63" s="746" t="s">
        <v>1196</v>
      </c>
      <c r="FFG63" s="746" t="s">
        <v>1196</v>
      </c>
      <c r="FFH63" s="746" t="s">
        <v>1196</v>
      </c>
      <c r="FFI63" s="746" t="s">
        <v>1196</v>
      </c>
      <c r="FFJ63" s="746" t="s">
        <v>1196</v>
      </c>
      <c r="FFK63" s="746" t="s">
        <v>1196</v>
      </c>
      <c r="FFL63" s="746" t="s">
        <v>1196</v>
      </c>
      <c r="FFM63" s="746" t="s">
        <v>1196</v>
      </c>
      <c r="FFN63" s="746" t="s">
        <v>1196</v>
      </c>
      <c r="FFO63" s="746" t="s">
        <v>1196</v>
      </c>
      <c r="FFP63" s="746" t="s">
        <v>1196</v>
      </c>
      <c r="FFQ63" s="746" t="s">
        <v>1196</v>
      </c>
      <c r="FFR63" s="746" t="s">
        <v>1196</v>
      </c>
      <c r="FFS63" s="746" t="s">
        <v>1196</v>
      </c>
      <c r="FFT63" s="746" t="s">
        <v>1196</v>
      </c>
      <c r="FFU63" s="746" t="s">
        <v>1196</v>
      </c>
      <c r="FFV63" s="746" t="s">
        <v>1196</v>
      </c>
      <c r="FFW63" s="746" t="s">
        <v>1196</v>
      </c>
      <c r="FFX63" s="746" t="s">
        <v>1196</v>
      </c>
      <c r="FFY63" s="746" t="s">
        <v>1196</v>
      </c>
      <c r="FFZ63" s="746" t="s">
        <v>1196</v>
      </c>
      <c r="FGA63" s="746" t="s">
        <v>1196</v>
      </c>
      <c r="FGB63" s="746" t="s">
        <v>1196</v>
      </c>
      <c r="FGC63" s="746" t="s">
        <v>1196</v>
      </c>
      <c r="FGD63" s="746" t="s">
        <v>1196</v>
      </c>
      <c r="FGE63" s="746" t="s">
        <v>1196</v>
      </c>
      <c r="FGF63" s="746" t="s">
        <v>1196</v>
      </c>
      <c r="FGG63" s="746" t="s">
        <v>1196</v>
      </c>
      <c r="FGH63" s="746" t="s">
        <v>1196</v>
      </c>
      <c r="FGI63" s="746" t="s">
        <v>1196</v>
      </c>
      <c r="FGJ63" s="746" t="s">
        <v>1196</v>
      </c>
      <c r="FGK63" s="746" t="s">
        <v>1196</v>
      </c>
      <c r="FGL63" s="746" t="s">
        <v>1196</v>
      </c>
      <c r="FGM63" s="746" t="s">
        <v>1196</v>
      </c>
      <c r="FGN63" s="746" t="s">
        <v>1196</v>
      </c>
      <c r="FGO63" s="746" t="s">
        <v>1196</v>
      </c>
      <c r="FGP63" s="746" t="s">
        <v>1196</v>
      </c>
      <c r="FGQ63" s="746" t="s">
        <v>1196</v>
      </c>
      <c r="FGR63" s="746" t="s">
        <v>1196</v>
      </c>
      <c r="FGS63" s="746" t="s">
        <v>1196</v>
      </c>
      <c r="FGT63" s="746" t="s">
        <v>1196</v>
      </c>
      <c r="FGU63" s="746" t="s">
        <v>1196</v>
      </c>
      <c r="FGV63" s="746" t="s">
        <v>1196</v>
      </c>
      <c r="FGW63" s="746" t="s">
        <v>1196</v>
      </c>
      <c r="FGX63" s="746" t="s">
        <v>1196</v>
      </c>
      <c r="FGY63" s="746" t="s">
        <v>1196</v>
      </c>
      <c r="FGZ63" s="746" t="s">
        <v>1196</v>
      </c>
      <c r="FHA63" s="746" t="s">
        <v>1196</v>
      </c>
      <c r="FHB63" s="746" t="s">
        <v>1196</v>
      </c>
      <c r="FHC63" s="746" t="s">
        <v>1196</v>
      </c>
      <c r="FHD63" s="746" t="s">
        <v>1196</v>
      </c>
      <c r="FHE63" s="746" t="s">
        <v>1196</v>
      </c>
      <c r="FHF63" s="746" t="s">
        <v>1196</v>
      </c>
      <c r="FHG63" s="746" t="s">
        <v>1196</v>
      </c>
      <c r="FHH63" s="746" t="s">
        <v>1196</v>
      </c>
      <c r="FHI63" s="746" t="s">
        <v>1196</v>
      </c>
      <c r="FHJ63" s="746" t="s">
        <v>1196</v>
      </c>
      <c r="FHK63" s="746" t="s">
        <v>1196</v>
      </c>
      <c r="FHL63" s="746" t="s">
        <v>1196</v>
      </c>
      <c r="FHM63" s="746" t="s">
        <v>1196</v>
      </c>
      <c r="FHN63" s="746" t="s">
        <v>1196</v>
      </c>
      <c r="FHO63" s="746" t="s">
        <v>1196</v>
      </c>
      <c r="FHP63" s="746" t="s">
        <v>1196</v>
      </c>
      <c r="FHQ63" s="746" t="s">
        <v>1196</v>
      </c>
      <c r="FHR63" s="746" t="s">
        <v>1196</v>
      </c>
      <c r="FHS63" s="746" t="s">
        <v>1196</v>
      </c>
      <c r="FHT63" s="746" t="s">
        <v>1196</v>
      </c>
      <c r="FHU63" s="746" t="s">
        <v>1196</v>
      </c>
      <c r="FHV63" s="746" t="s">
        <v>1196</v>
      </c>
      <c r="FHW63" s="746" t="s">
        <v>1196</v>
      </c>
      <c r="FHX63" s="746" t="s">
        <v>1196</v>
      </c>
      <c r="FHY63" s="746" t="s">
        <v>1196</v>
      </c>
      <c r="FHZ63" s="746" t="s">
        <v>1196</v>
      </c>
      <c r="FIA63" s="746" t="s">
        <v>1196</v>
      </c>
      <c r="FIB63" s="746" t="s">
        <v>1196</v>
      </c>
      <c r="FIC63" s="746" t="s">
        <v>1196</v>
      </c>
      <c r="FID63" s="746" t="s">
        <v>1196</v>
      </c>
      <c r="FIE63" s="746" t="s">
        <v>1196</v>
      </c>
      <c r="FIF63" s="746" t="s">
        <v>1196</v>
      </c>
      <c r="FIG63" s="746" t="s">
        <v>1196</v>
      </c>
      <c r="FIH63" s="746" t="s">
        <v>1196</v>
      </c>
      <c r="FII63" s="746" t="s">
        <v>1196</v>
      </c>
      <c r="FIJ63" s="746" t="s">
        <v>1196</v>
      </c>
      <c r="FIK63" s="746" t="s">
        <v>1196</v>
      </c>
      <c r="FIL63" s="746" t="s">
        <v>1196</v>
      </c>
      <c r="FIM63" s="746" t="s">
        <v>1196</v>
      </c>
      <c r="FIN63" s="746" t="s">
        <v>1196</v>
      </c>
      <c r="FIO63" s="746" t="s">
        <v>1196</v>
      </c>
      <c r="FIP63" s="746" t="s">
        <v>1196</v>
      </c>
      <c r="FIQ63" s="746" t="s">
        <v>1196</v>
      </c>
      <c r="FIR63" s="746" t="s">
        <v>1196</v>
      </c>
      <c r="FIS63" s="746" t="s">
        <v>1196</v>
      </c>
      <c r="FIT63" s="746" t="s">
        <v>1196</v>
      </c>
      <c r="FIU63" s="746" t="s">
        <v>1196</v>
      </c>
      <c r="FIV63" s="746" t="s">
        <v>1196</v>
      </c>
      <c r="FIW63" s="746" t="s">
        <v>1196</v>
      </c>
      <c r="FIX63" s="746" t="s">
        <v>1196</v>
      </c>
      <c r="FIY63" s="746" t="s">
        <v>1196</v>
      </c>
      <c r="FIZ63" s="746" t="s">
        <v>1196</v>
      </c>
      <c r="FJA63" s="746" t="s">
        <v>1196</v>
      </c>
      <c r="FJB63" s="746" t="s">
        <v>1196</v>
      </c>
      <c r="FJC63" s="746" t="s">
        <v>1196</v>
      </c>
      <c r="FJD63" s="746" t="s">
        <v>1196</v>
      </c>
      <c r="FJE63" s="746" t="s">
        <v>1196</v>
      </c>
      <c r="FJF63" s="746" t="s">
        <v>1196</v>
      </c>
      <c r="FJG63" s="746" t="s">
        <v>1196</v>
      </c>
      <c r="FJH63" s="746" t="s">
        <v>1196</v>
      </c>
      <c r="FJI63" s="746" t="s">
        <v>1196</v>
      </c>
      <c r="FJJ63" s="746" t="s">
        <v>1196</v>
      </c>
      <c r="FJK63" s="746" t="s">
        <v>1196</v>
      </c>
      <c r="FJL63" s="746" t="s">
        <v>1196</v>
      </c>
      <c r="FJM63" s="746" t="s">
        <v>1196</v>
      </c>
      <c r="FJN63" s="746" t="s">
        <v>1196</v>
      </c>
      <c r="FJO63" s="746" t="s">
        <v>1196</v>
      </c>
      <c r="FJP63" s="746" t="s">
        <v>1196</v>
      </c>
      <c r="FJQ63" s="746" t="s">
        <v>1196</v>
      </c>
      <c r="FJR63" s="746" t="s">
        <v>1196</v>
      </c>
      <c r="FJS63" s="746" t="s">
        <v>1196</v>
      </c>
      <c r="FJT63" s="746" t="s">
        <v>1196</v>
      </c>
      <c r="FJU63" s="746" t="s">
        <v>1196</v>
      </c>
      <c r="FJV63" s="746" t="s">
        <v>1196</v>
      </c>
      <c r="FJW63" s="746" t="s">
        <v>1196</v>
      </c>
      <c r="FJX63" s="746" t="s">
        <v>1196</v>
      </c>
      <c r="FJY63" s="746" t="s">
        <v>1196</v>
      </c>
      <c r="FJZ63" s="746" t="s">
        <v>1196</v>
      </c>
      <c r="FKA63" s="746" t="s">
        <v>1196</v>
      </c>
      <c r="FKB63" s="746" t="s">
        <v>1196</v>
      </c>
      <c r="FKC63" s="746" t="s">
        <v>1196</v>
      </c>
      <c r="FKD63" s="746" t="s">
        <v>1196</v>
      </c>
      <c r="FKE63" s="746" t="s">
        <v>1196</v>
      </c>
      <c r="FKF63" s="746" t="s">
        <v>1196</v>
      </c>
      <c r="FKG63" s="746" t="s">
        <v>1196</v>
      </c>
      <c r="FKH63" s="746" t="s">
        <v>1196</v>
      </c>
      <c r="FKI63" s="746" t="s">
        <v>1196</v>
      </c>
      <c r="FKJ63" s="746" t="s">
        <v>1196</v>
      </c>
      <c r="FKK63" s="746" t="s">
        <v>1196</v>
      </c>
      <c r="FKL63" s="746" t="s">
        <v>1196</v>
      </c>
      <c r="FKM63" s="746" t="s">
        <v>1196</v>
      </c>
      <c r="FKN63" s="746" t="s">
        <v>1196</v>
      </c>
      <c r="FKO63" s="746" t="s">
        <v>1196</v>
      </c>
      <c r="FKP63" s="746" t="s">
        <v>1196</v>
      </c>
      <c r="FKQ63" s="746" t="s">
        <v>1196</v>
      </c>
      <c r="FKR63" s="746" t="s">
        <v>1196</v>
      </c>
      <c r="FKS63" s="746" t="s">
        <v>1196</v>
      </c>
      <c r="FKT63" s="746" t="s">
        <v>1196</v>
      </c>
      <c r="FKU63" s="746" t="s">
        <v>1196</v>
      </c>
      <c r="FKV63" s="746" t="s">
        <v>1196</v>
      </c>
      <c r="FKW63" s="746" t="s">
        <v>1196</v>
      </c>
      <c r="FKX63" s="746" t="s">
        <v>1196</v>
      </c>
      <c r="FKY63" s="746" t="s">
        <v>1196</v>
      </c>
      <c r="FKZ63" s="746" t="s">
        <v>1196</v>
      </c>
      <c r="FLA63" s="746" t="s">
        <v>1196</v>
      </c>
      <c r="FLB63" s="746" t="s">
        <v>1196</v>
      </c>
      <c r="FLC63" s="746" t="s">
        <v>1196</v>
      </c>
      <c r="FLD63" s="746" t="s">
        <v>1196</v>
      </c>
      <c r="FLE63" s="746" t="s">
        <v>1196</v>
      </c>
      <c r="FLF63" s="746" t="s">
        <v>1196</v>
      </c>
      <c r="FLG63" s="746" t="s">
        <v>1196</v>
      </c>
      <c r="FLH63" s="746" t="s">
        <v>1196</v>
      </c>
      <c r="FLI63" s="746" t="s">
        <v>1196</v>
      </c>
      <c r="FLJ63" s="746" t="s">
        <v>1196</v>
      </c>
      <c r="FLK63" s="746" t="s">
        <v>1196</v>
      </c>
      <c r="FLL63" s="746" t="s">
        <v>1196</v>
      </c>
      <c r="FLM63" s="746" t="s">
        <v>1196</v>
      </c>
      <c r="FLN63" s="746" t="s">
        <v>1196</v>
      </c>
      <c r="FLO63" s="746" t="s">
        <v>1196</v>
      </c>
      <c r="FLP63" s="746" t="s">
        <v>1196</v>
      </c>
      <c r="FLQ63" s="746" t="s">
        <v>1196</v>
      </c>
      <c r="FLR63" s="746" t="s">
        <v>1196</v>
      </c>
      <c r="FLS63" s="746" t="s">
        <v>1196</v>
      </c>
      <c r="FLT63" s="746" t="s">
        <v>1196</v>
      </c>
      <c r="FLU63" s="746" t="s">
        <v>1196</v>
      </c>
      <c r="FLV63" s="746" t="s">
        <v>1196</v>
      </c>
      <c r="FLW63" s="746" t="s">
        <v>1196</v>
      </c>
      <c r="FLX63" s="746" t="s">
        <v>1196</v>
      </c>
      <c r="FLY63" s="746" t="s">
        <v>1196</v>
      </c>
      <c r="FLZ63" s="746" t="s">
        <v>1196</v>
      </c>
      <c r="FMA63" s="746" t="s">
        <v>1196</v>
      </c>
      <c r="FMB63" s="746" t="s">
        <v>1196</v>
      </c>
      <c r="FMC63" s="746" t="s">
        <v>1196</v>
      </c>
      <c r="FMD63" s="746" t="s">
        <v>1196</v>
      </c>
      <c r="FME63" s="746" t="s">
        <v>1196</v>
      </c>
      <c r="FMF63" s="746" t="s">
        <v>1196</v>
      </c>
      <c r="FMG63" s="746" t="s">
        <v>1196</v>
      </c>
      <c r="FMH63" s="746" t="s">
        <v>1196</v>
      </c>
      <c r="FMI63" s="746" t="s">
        <v>1196</v>
      </c>
      <c r="FMJ63" s="746" t="s">
        <v>1196</v>
      </c>
      <c r="FMK63" s="746" t="s">
        <v>1196</v>
      </c>
      <c r="FML63" s="746" t="s">
        <v>1196</v>
      </c>
      <c r="FMM63" s="746" t="s">
        <v>1196</v>
      </c>
      <c r="FMN63" s="746" t="s">
        <v>1196</v>
      </c>
      <c r="FMO63" s="746" t="s">
        <v>1196</v>
      </c>
      <c r="FMP63" s="746" t="s">
        <v>1196</v>
      </c>
      <c r="FMQ63" s="746" t="s">
        <v>1196</v>
      </c>
      <c r="FMR63" s="746" t="s">
        <v>1196</v>
      </c>
      <c r="FMS63" s="746" t="s">
        <v>1196</v>
      </c>
      <c r="FMT63" s="746" t="s">
        <v>1196</v>
      </c>
      <c r="FMU63" s="746" t="s">
        <v>1196</v>
      </c>
      <c r="FMV63" s="746" t="s">
        <v>1196</v>
      </c>
      <c r="FMW63" s="746" t="s">
        <v>1196</v>
      </c>
      <c r="FMX63" s="746" t="s">
        <v>1196</v>
      </c>
      <c r="FMY63" s="746" t="s">
        <v>1196</v>
      </c>
      <c r="FMZ63" s="746" t="s">
        <v>1196</v>
      </c>
      <c r="FNA63" s="746" t="s">
        <v>1196</v>
      </c>
      <c r="FNB63" s="746" t="s">
        <v>1196</v>
      </c>
      <c r="FNC63" s="746" t="s">
        <v>1196</v>
      </c>
      <c r="FND63" s="746" t="s">
        <v>1196</v>
      </c>
      <c r="FNE63" s="746" t="s">
        <v>1196</v>
      </c>
      <c r="FNF63" s="746" t="s">
        <v>1196</v>
      </c>
      <c r="FNG63" s="746" t="s">
        <v>1196</v>
      </c>
      <c r="FNH63" s="746" t="s">
        <v>1196</v>
      </c>
      <c r="FNI63" s="746" t="s">
        <v>1196</v>
      </c>
      <c r="FNJ63" s="746" t="s">
        <v>1196</v>
      </c>
      <c r="FNK63" s="746" t="s">
        <v>1196</v>
      </c>
      <c r="FNL63" s="746" t="s">
        <v>1196</v>
      </c>
      <c r="FNM63" s="746" t="s">
        <v>1196</v>
      </c>
      <c r="FNN63" s="746" t="s">
        <v>1196</v>
      </c>
      <c r="FNO63" s="746" t="s">
        <v>1196</v>
      </c>
      <c r="FNP63" s="746" t="s">
        <v>1196</v>
      </c>
      <c r="FNQ63" s="746" t="s">
        <v>1196</v>
      </c>
      <c r="FNR63" s="746" t="s">
        <v>1196</v>
      </c>
      <c r="FNS63" s="746" t="s">
        <v>1196</v>
      </c>
      <c r="FNT63" s="746" t="s">
        <v>1196</v>
      </c>
      <c r="FNU63" s="746" t="s">
        <v>1196</v>
      </c>
      <c r="FNV63" s="746" t="s">
        <v>1196</v>
      </c>
      <c r="FNW63" s="746" t="s">
        <v>1196</v>
      </c>
      <c r="FNX63" s="746" t="s">
        <v>1196</v>
      </c>
      <c r="FNY63" s="746" t="s">
        <v>1196</v>
      </c>
      <c r="FNZ63" s="746" t="s">
        <v>1196</v>
      </c>
      <c r="FOA63" s="746" t="s">
        <v>1196</v>
      </c>
      <c r="FOB63" s="746" t="s">
        <v>1196</v>
      </c>
      <c r="FOC63" s="746" t="s">
        <v>1196</v>
      </c>
      <c r="FOD63" s="746" t="s">
        <v>1196</v>
      </c>
      <c r="FOE63" s="746" t="s">
        <v>1196</v>
      </c>
      <c r="FOF63" s="746" t="s">
        <v>1196</v>
      </c>
      <c r="FOG63" s="746" t="s">
        <v>1196</v>
      </c>
      <c r="FOH63" s="746" t="s">
        <v>1196</v>
      </c>
      <c r="FOI63" s="746" t="s">
        <v>1196</v>
      </c>
      <c r="FOJ63" s="746" t="s">
        <v>1196</v>
      </c>
      <c r="FOK63" s="746" t="s">
        <v>1196</v>
      </c>
      <c r="FOL63" s="746" t="s">
        <v>1196</v>
      </c>
      <c r="FOM63" s="746" t="s">
        <v>1196</v>
      </c>
      <c r="FON63" s="746" t="s">
        <v>1196</v>
      </c>
      <c r="FOO63" s="746" t="s">
        <v>1196</v>
      </c>
      <c r="FOP63" s="746" t="s">
        <v>1196</v>
      </c>
      <c r="FOQ63" s="746" t="s">
        <v>1196</v>
      </c>
      <c r="FOR63" s="746" t="s">
        <v>1196</v>
      </c>
      <c r="FOS63" s="746" t="s">
        <v>1196</v>
      </c>
      <c r="FOT63" s="746" t="s">
        <v>1196</v>
      </c>
      <c r="FOU63" s="746" t="s">
        <v>1196</v>
      </c>
      <c r="FOV63" s="746" t="s">
        <v>1196</v>
      </c>
      <c r="FOW63" s="746" t="s">
        <v>1196</v>
      </c>
      <c r="FOX63" s="746" t="s">
        <v>1196</v>
      </c>
      <c r="FOY63" s="746" t="s">
        <v>1196</v>
      </c>
      <c r="FOZ63" s="746" t="s">
        <v>1196</v>
      </c>
      <c r="FPA63" s="746" t="s">
        <v>1196</v>
      </c>
      <c r="FPB63" s="746" t="s">
        <v>1196</v>
      </c>
      <c r="FPC63" s="746" t="s">
        <v>1196</v>
      </c>
      <c r="FPD63" s="746" t="s">
        <v>1196</v>
      </c>
      <c r="FPE63" s="746" t="s">
        <v>1196</v>
      </c>
      <c r="FPF63" s="746" t="s">
        <v>1196</v>
      </c>
      <c r="FPG63" s="746" t="s">
        <v>1196</v>
      </c>
      <c r="FPH63" s="746" t="s">
        <v>1196</v>
      </c>
      <c r="FPI63" s="746" t="s">
        <v>1196</v>
      </c>
      <c r="FPJ63" s="746" t="s">
        <v>1196</v>
      </c>
      <c r="FPK63" s="746" t="s">
        <v>1196</v>
      </c>
      <c r="FPL63" s="746" t="s">
        <v>1196</v>
      </c>
      <c r="FPM63" s="746" t="s">
        <v>1196</v>
      </c>
      <c r="FPN63" s="746" t="s">
        <v>1196</v>
      </c>
      <c r="FPO63" s="746" t="s">
        <v>1196</v>
      </c>
      <c r="FPP63" s="746" t="s">
        <v>1196</v>
      </c>
      <c r="FPQ63" s="746" t="s">
        <v>1196</v>
      </c>
      <c r="FPR63" s="746" t="s">
        <v>1196</v>
      </c>
      <c r="FPS63" s="746" t="s">
        <v>1196</v>
      </c>
      <c r="FPT63" s="746" t="s">
        <v>1196</v>
      </c>
      <c r="FPU63" s="746" t="s">
        <v>1196</v>
      </c>
      <c r="FPV63" s="746" t="s">
        <v>1196</v>
      </c>
      <c r="FPW63" s="746" t="s">
        <v>1196</v>
      </c>
      <c r="FPX63" s="746" t="s">
        <v>1196</v>
      </c>
      <c r="FPY63" s="746" t="s">
        <v>1196</v>
      </c>
      <c r="FPZ63" s="746" t="s">
        <v>1196</v>
      </c>
      <c r="FQA63" s="746" t="s">
        <v>1196</v>
      </c>
      <c r="FQB63" s="746" t="s">
        <v>1196</v>
      </c>
      <c r="FQC63" s="746" t="s">
        <v>1196</v>
      </c>
      <c r="FQD63" s="746" t="s">
        <v>1196</v>
      </c>
      <c r="FQE63" s="746" t="s">
        <v>1196</v>
      </c>
      <c r="FQF63" s="746" t="s">
        <v>1196</v>
      </c>
      <c r="FQG63" s="746" t="s">
        <v>1196</v>
      </c>
      <c r="FQH63" s="746" t="s">
        <v>1196</v>
      </c>
      <c r="FQI63" s="746" t="s">
        <v>1196</v>
      </c>
      <c r="FQJ63" s="746" t="s">
        <v>1196</v>
      </c>
      <c r="FQK63" s="746" t="s">
        <v>1196</v>
      </c>
      <c r="FQL63" s="746" t="s">
        <v>1196</v>
      </c>
      <c r="FQM63" s="746" t="s">
        <v>1196</v>
      </c>
      <c r="FQN63" s="746" t="s">
        <v>1196</v>
      </c>
      <c r="FQO63" s="746" t="s">
        <v>1196</v>
      </c>
      <c r="FQP63" s="746" t="s">
        <v>1196</v>
      </c>
      <c r="FQQ63" s="746" t="s">
        <v>1196</v>
      </c>
      <c r="FQR63" s="746" t="s">
        <v>1196</v>
      </c>
      <c r="FQS63" s="746" t="s">
        <v>1196</v>
      </c>
      <c r="FQT63" s="746" t="s">
        <v>1196</v>
      </c>
      <c r="FQU63" s="746" t="s">
        <v>1196</v>
      </c>
      <c r="FQV63" s="746" t="s">
        <v>1196</v>
      </c>
      <c r="FQW63" s="746" t="s">
        <v>1196</v>
      </c>
      <c r="FQX63" s="746" t="s">
        <v>1196</v>
      </c>
      <c r="FQY63" s="746" t="s">
        <v>1196</v>
      </c>
      <c r="FQZ63" s="746" t="s">
        <v>1196</v>
      </c>
      <c r="FRA63" s="746" t="s">
        <v>1196</v>
      </c>
      <c r="FRB63" s="746" t="s">
        <v>1196</v>
      </c>
      <c r="FRC63" s="746" t="s">
        <v>1196</v>
      </c>
      <c r="FRD63" s="746" t="s">
        <v>1196</v>
      </c>
      <c r="FRE63" s="746" t="s">
        <v>1196</v>
      </c>
      <c r="FRF63" s="746" t="s">
        <v>1196</v>
      </c>
      <c r="FRG63" s="746" t="s">
        <v>1196</v>
      </c>
      <c r="FRH63" s="746" t="s">
        <v>1196</v>
      </c>
      <c r="FRI63" s="746" t="s">
        <v>1196</v>
      </c>
      <c r="FRJ63" s="746" t="s">
        <v>1196</v>
      </c>
      <c r="FRK63" s="746" t="s">
        <v>1196</v>
      </c>
      <c r="FRL63" s="746" t="s">
        <v>1196</v>
      </c>
      <c r="FRM63" s="746" t="s">
        <v>1196</v>
      </c>
      <c r="FRN63" s="746" t="s">
        <v>1196</v>
      </c>
      <c r="FRO63" s="746" t="s">
        <v>1196</v>
      </c>
      <c r="FRP63" s="746" t="s">
        <v>1196</v>
      </c>
      <c r="FRQ63" s="746" t="s">
        <v>1196</v>
      </c>
      <c r="FRR63" s="746" t="s">
        <v>1196</v>
      </c>
      <c r="FRS63" s="746" t="s">
        <v>1196</v>
      </c>
      <c r="FRT63" s="746" t="s">
        <v>1196</v>
      </c>
      <c r="FRU63" s="746" t="s">
        <v>1196</v>
      </c>
      <c r="FRV63" s="746" t="s">
        <v>1196</v>
      </c>
      <c r="FRW63" s="746" t="s">
        <v>1196</v>
      </c>
      <c r="FRX63" s="746" t="s">
        <v>1196</v>
      </c>
      <c r="FRY63" s="746" t="s">
        <v>1196</v>
      </c>
      <c r="FRZ63" s="746" t="s">
        <v>1196</v>
      </c>
      <c r="FSA63" s="746" t="s">
        <v>1196</v>
      </c>
      <c r="FSB63" s="746" t="s">
        <v>1196</v>
      </c>
      <c r="FSC63" s="746" t="s">
        <v>1196</v>
      </c>
      <c r="FSD63" s="746" t="s">
        <v>1196</v>
      </c>
      <c r="FSE63" s="746" t="s">
        <v>1196</v>
      </c>
      <c r="FSF63" s="746" t="s">
        <v>1196</v>
      </c>
      <c r="FSG63" s="746" t="s">
        <v>1196</v>
      </c>
      <c r="FSH63" s="746" t="s">
        <v>1196</v>
      </c>
      <c r="FSI63" s="746" t="s">
        <v>1196</v>
      </c>
      <c r="FSJ63" s="746" t="s">
        <v>1196</v>
      </c>
      <c r="FSK63" s="746" t="s">
        <v>1196</v>
      </c>
      <c r="FSL63" s="746" t="s">
        <v>1196</v>
      </c>
      <c r="FSM63" s="746" t="s">
        <v>1196</v>
      </c>
      <c r="FSN63" s="746" t="s">
        <v>1196</v>
      </c>
      <c r="FSO63" s="746" t="s">
        <v>1196</v>
      </c>
      <c r="FSP63" s="746" t="s">
        <v>1196</v>
      </c>
      <c r="FSQ63" s="746" t="s">
        <v>1196</v>
      </c>
      <c r="FSR63" s="746" t="s">
        <v>1196</v>
      </c>
      <c r="FSS63" s="746" t="s">
        <v>1196</v>
      </c>
      <c r="FST63" s="746" t="s">
        <v>1196</v>
      </c>
      <c r="FSU63" s="746" t="s">
        <v>1196</v>
      </c>
      <c r="FSV63" s="746" t="s">
        <v>1196</v>
      </c>
      <c r="FSW63" s="746" t="s">
        <v>1196</v>
      </c>
      <c r="FSX63" s="746" t="s">
        <v>1196</v>
      </c>
      <c r="FSY63" s="746" t="s">
        <v>1196</v>
      </c>
      <c r="FSZ63" s="746" t="s">
        <v>1196</v>
      </c>
      <c r="FTA63" s="746" t="s">
        <v>1196</v>
      </c>
      <c r="FTB63" s="746" t="s">
        <v>1196</v>
      </c>
      <c r="FTC63" s="746" t="s">
        <v>1196</v>
      </c>
      <c r="FTD63" s="746" t="s">
        <v>1196</v>
      </c>
      <c r="FTE63" s="746" t="s">
        <v>1196</v>
      </c>
      <c r="FTF63" s="746" t="s">
        <v>1196</v>
      </c>
      <c r="FTG63" s="746" t="s">
        <v>1196</v>
      </c>
      <c r="FTH63" s="746" t="s">
        <v>1196</v>
      </c>
      <c r="FTI63" s="746" t="s">
        <v>1196</v>
      </c>
      <c r="FTJ63" s="746" t="s">
        <v>1196</v>
      </c>
      <c r="FTK63" s="746" t="s">
        <v>1196</v>
      </c>
      <c r="FTL63" s="746" t="s">
        <v>1196</v>
      </c>
      <c r="FTM63" s="746" t="s">
        <v>1196</v>
      </c>
      <c r="FTN63" s="746" t="s">
        <v>1196</v>
      </c>
      <c r="FTO63" s="746" t="s">
        <v>1196</v>
      </c>
      <c r="FTP63" s="746" t="s">
        <v>1196</v>
      </c>
      <c r="FTQ63" s="746" t="s">
        <v>1196</v>
      </c>
      <c r="FTR63" s="746" t="s">
        <v>1196</v>
      </c>
      <c r="FTS63" s="746" t="s">
        <v>1196</v>
      </c>
      <c r="FTT63" s="746" t="s">
        <v>1196</v>
      </c>
      <c r="FTU63" s="746" t="s">
        <v>1196</v>
      </c>
      <c r="FTV63" s="746" t="s">
        <v>1196</v>
      </c>
      <c r="FTW63" s="746" t="s">
        <v>1196</v>
      </c>
      <c r="FTX63" s="746" t="s">
        <v>1196</v>
      </c>
      <c r="FTY63" s="746" t="s">
        <v>1196</v>
      </c>
      <c r="FTZ63" s="746" t="s">
        <v>1196</v>
      </c>
      <c r="FUA63" s="746" t="s">
        <v>1196</v>
      </c>
      <c r="FUB63" s="746" t="s">
        <v>1196</v>
      </c>
      <c r="FUC63" s="746" t="s">
        <v>1196</v>
      </c>
      <c r="FUD63" s="746" t="s">
        <v>1196</v>
      </c>
      <c r="FUE63" s="746" t="s">
        <v>1196</v>
      </c>
      <c r="FUF63" s="746" t="s">
        <v>1196</v>
      </c>
      <c r="FUG63" s="746" t="s">
        <v>1196</v>
      </c>
      <c r="FUH63" s="746" t="s">
        <v>1196</v>
      </c>
      <c r="FUI63" s="746" t="s">
        <v>1196</v>
      </c>
      <c r="FUJ63" s="746" t="s">
        <v>1196</v>
      </c>
      <c r="FUK63" s="746" t="s">
        <v>1196</v>
      </c>
      <c r="FUL63" s="746" t="s">
        <v>1196</v>
      </c>
      <c r="FUM63" s="746" t="s">
        <v>1196</v>
      </c>
      <c r="FUN63" s="746" t="s">
        <v>1196</v>
      </c>
      <c r="FUO63" s="746" t="s">
        <v>1196</v>
      </c>
      <c r="FUP63" s="746" t="s">
        <v>1196</v>
      </c>
      <c r="FUQ63" s="746" t="s">
        <v>1196</v>
      </c>
      <c r="FUR63" s="746" t="s">
        <v>1196</v>
      </c>
      <c r="FUS63" s="746" t="s">
        <v>1196</v>
      </c>
      <c r="FUT63" s="746" t="s">
        <v>1196</v>
      </c>
      <c r="FUU63" s="746" t="s">
        <v>1196</v>
      </c>
      <c r="FUV63" s="746" t="s">
        <v>1196</v>
      </c>
      <c r="FUW63" s="746" t="s">
        <v>1196</v>
      </c>
      <c r="FUX63" s="746" t="s">
        <v>1196</v>
      </c>
      <c r="FUY63" s="746" t="s">
        <v>1196</v>
      </c>
      <c r="FUZ63" s="746" t="s">
        <v>1196</v>
      </c>
      <c r="FVA63" s="746" t="s">
        <v>1196</v>
      </c>
      <c r="FVB63" s="746" t="s">
        <v>1196</v>
      </c>
      <c r="FVC63" s="746" t="s">
        <v>1196</v>
      </c>
      <c r="FVD63" s="746" t="s">
        <v>1196</v>
      </c>
      <c r="FVE63" s="746" t="s">
        <v>1196</v>
      </c>
      <c r="FVF63" s="746" t="s">
        <v>1196</v>
      </c>
      <c r="FVG63" s="746" t="s">
        <v>1196</v>
      </c>
      <c r="FVH63" s="746" t="s">
        <v>1196</v>
      </c>
      <c r="FVI63" s="746" t="s">
        <v>1196</v>
      </c>
      <c r="FVJ63" s="746" t="s">
        <v>1196</v>
      </c>
      <c r="FVK63" s="746" t="s">
        <v>1196</v>
      </c>
      <c r="FVL63" s="746" t="s">
        <v>1196</v>
      </c>
      <c r="FVM63" s="746" t="s">
        <v>1196</v>
      </c>
      <c r="FVN63" s="746" t="s">
        <v>1196</v>
      </c>
      <c r="FVO63" s="746" t="s">
        <v>1196</v>
      </c>
      <c r="FVP63" s="746" t="s">
        <v>1196</v>
      </c>
      <c r="FVQ63" s="746" t="s">
        <v>1196</v>
      </c>
      <c r="FVR63" s="746" t="s">
        <v>1196</v>
      </c>
      <c r="FVS63" s="746" t="s">
        <v>1196</v>
      </c>
      <c r="FVT63" s="746" t="s">
        <v>1196</v>
      </c>
      <c r="FVU63" s="746" t="s">
        <v>1196</v>
      </c>
      <c r="FVV63" s="746" t="s">
        <v>1196</v>
      </c>
      <c r="FVW63" s="746" t="s">
        <v>1196</v>
      </c>
      <c r="FVX63" s="746" t="s">
        <v>1196</v>
      </c>
      <c r="FVY63" s="746" t="s">
        <v>1196</v>
      </c>
      <c r="FVZ63" s="746" t="s">
        <v>1196</v>
      </c>
      <c r="FWA63" s="746" t="s">
        <v>1196</v>
      </c>
      <c r="FWB63" s="746" t="s">
        <v>1196</v>
      </c>
      <c r="FWC63" s="746" t="s">
        <v>1196</v>
      </c>
      <c r="FWD63" s="746" t="s">
        <v>1196</v>
      </c>
      <c r="FWE63" s="746" t="s">
        <v>1196</v>
      </c>
      <c r="FWF63" s="746" t="s">
        <v>1196</v>
      </c>
      <c r="FWG63" s="746" t="s">
        <v>1196</v>
      </c>
      <c r="FWH63" s="746" t="s">
        <v>1196</v>
      </c>
      <c r="FWI63" s="746" t="s">
        <v>1196</v>
      </c>
      <c r="FWJ63" s="746" t="s">
        <v>1196</v>
      </c>
      <c r="FWK63" s="746" t="s">
        <v>1196</v>
      </c>
      <c r="FWL63" s="746" t="s">
        <v>1196</v>
      </c>
      <c r="FWM63" s="746" t="s">
        <v>1196</v>
      </c>
      <c r="FWN63" s="746" t="s">
        <v>1196</v>
      </c>
      <c r="FWO63" s="746" t="s">
        <v>1196</v>
      </c>
      <c r="FWP63" s="746" t="s">
        <v>1196</v>
      </c>
      <c r="FWQ63" s="746" t="s">
        <v>1196</v>
      </c>
      <c r="FWR63" s="746" t="s">
        <v>1196</v>
      </c>
      <c r="FWS63" s="746" t="s">
        <v>1196</v>
      </c>
      <c r="FWT63" s="746" t="s">
        <v>1196</v>
      </c>
      <c r="FWU63" s="746" t="s">
        <v>1196</v>
      </c>
      <c r="FWV63" s="746" t="s">
        <v>1196</v>
      </c>
      <c r="FWW63" s="746" t="s">
        <v>1196</v>
      </c>
      <c r="FWX63" s="746" t="s">
        <v>1196</v>
      </c>
      <c r="FWY63" s="746" t="s">
        <v>1196</v>
      </c>
      <c r="FWZ63" s="746" t="s">
        <v>1196</v>
      </c>
      <c r="FXA63" s="746" t="s">
        <v>1196</v>
      </c>
      <c r="FXB63" s="746" t="s">
        <v>1196</v>
      </c>
      <c r="FXC63" s="746" t="s">
        <v>1196</v>
      </c>
      <c r="FXD63" s="746" t="s">
        <v>1196</v>
      </c>
      <c r="FXE63" s="746" t="s">
        <v>1196</v>
      </c>
      <c r="FXF63" s="746" t="s">
        <v>1196</v>
      </c>
      <c r="FXG63" s="746" t="s">
        <v>1196</v>
      </c>
      <c r="FXH63" s="746" t="s">
        <v>1196</v>
      </c>
      <c r="FXI63" s="746" t="s">
        <v>1196</v>
      </c>
      <c r="FXJ63" s="746" t="s">
        <v>1196</v>
      </c>
      <c r="FXK63" s="746" t="s">
        <v>1196</v>
      </c>
      <c r="FXL63" s="746" t="s">
        <v>1196</v>
      </c>
      <c r="FXM63" s="746" t="s">
        <v>1196</v>
      </c>
      <c r="FXN63" s="746" t="s">
        <v>1196</v>
      </c>
      <c r="FXO63" s="746" t="s">
        <v>1196</v>
      </c>
      <c r="FXP63" s="746" t="s">
        <v>1196</v>
      </c>
      <c r="FXQ63" s="746" t="s">
        <v>1196</v>
      </c>
      <c r="FXR63" s="746" t="s">
        <v>1196</v>
      </c>
      <c r="FXS63" s="746" t="s">
        <v>1196</v>
      </c>
      <c r="FXT63" s="746" t="s">
        <v>1196</v>
      </c>
      <c r="FXU63" s="746" t="s">
        <v>1196</v>
      </c>
      <c r="FXV63" s="746" t="s">
        <v>1196</v>
      </c>
      <c r="FXW63" s="746" t="s">
        <v>1196</v>
      </c>
      <c r="FXX63" s="746" t="s">
        <v>1196</v>
      </c>
      <c r="FXY63" s="746" t="s">
        <v>1196</v>
      </c>
      <c r="FXZ63" s="746" t="s">
        <v>1196</v>
      </c>
      <c r="FYA63" s="746" t="s">
        <v>1196</v>
      </c>
      <c r="FYB63" s="746" t="s">
        <v>1196</v>
      </c>
      <c r="FYC63" s="746" t="s">
        <v>1196</v>
      </c>
      <c r="FYD63" s="746" t="s">
        <v>1196</v>
      </c>
      <c r="FYE63" s="746" t="s">
        <v>1196</v>
      </c>
      <c r="FYF63" s="746" t="s">
        <v>1196</v>
      </c>
      <c r="FYG63" s="746" t="s">
        <v>1196</v>
      </c>
      <c r="FYH63" s="746" t="s">
        <v>1196</v>
      </c>
      <c r="FYI63" s="746" t="s">
        <v>1196</v>
      </c>
      <c r="FYJ63" s="746" t="s">
        <v>1196</v>
      </c>
      <c r="FYK63" s="746" t="s">
        <v>1196</v>
      </c>
      <c r="FYL63" s="746" t="s">
        <v>1196</v>
      </c>
      <c r="FYM63" s="746" t="s">
        <v>1196</v>
      </c>
      <c r="FYN63" s="746" t="s">
        <v>1196</v>
      </c>
      <c r="FYO63" s="746" t="s">
        <v>1196</v>
      </c>
      <c r="FYP63" s="746" t="s">
        <v>1196</v>
      </c>
      <c r="FYQ63" s="746" t="s">
        <v>1196</v>
      </c>
      <c r="FYR63" s="746" t="s">
        <v>1196</v>
      </c>
      <c r="FYS63" s="746" t="s">
        <v>1196</v>
      </c>
      <c r="FYT63" s="746" t="s">
        <v>1196</v>
      </c>
      <c r="FYU63" s="746" t="s">
        <v>1196</v>
      </c>
      <c r="FYV63" s="746" t="s">
        <v>1196</v>
      </c>
      <c r="FYW63" s="746" t="s">
        <v>1196</v>
      </c>
      <c r="FYX63" s="746" t="s">
        <v>1196</v>
      </c>
      <c r="FYY63" s="746" t="s">
        <v>1196</v>
      </c>
      <c r="FYZ63" s="746" t="s">
        <v>1196</v>
      </c>
      <c r="FZA63" s="746" t="s">
        <v>1196</v>
      </c>
      <c r="FZB63" s="746" t="s">
        <v>1196</v>
      </c>
      <c r="FZC63" s="746" t="s">
        <v>1196</v>
      </c>
      <c r="FZD63" s="746" t="s">
        <v>1196</v>
      </c>
      <c r="FZE63" s="746" t="s">
        <v>1196</v>
      </c>
      <c r="FZF63" s="746" t="s">
        <v>1196</v>
      </c>
      <c r="FZG63" s="746" t="s">
        <v>1196</v>
      </c>
      <c r="FZH63" s="746" t="s">
        <v>1196</v>
      </c>
      <c r="FZI63" s="746" t="s">
        <v>1196</v>
      </c>
      <c r="FZJ63" s="746" t="s">
        <v>1196</v>
      </c>
      <c r="FZK63" s="746" t="s">
        <v>1196</v>
      </c>
      <c r="FZL63" s="746" t="s">
        <v>1196</v>
      </c>
      <c r="FZM63" s="746" t="s">
        <v>1196</v>
      </c>
      <c r="FZN63" s="746" t="s">
        <v>1196</v>
      </c>
      <c r="FZO63" s="746" t="s">
        <v>1196</v>
      </c>
      <c r="FZP63" s="746" t="s">
        <v>1196</v>
      </c>
      <c r="FZQ63" s="746" t="s">
        <v>1196</v>
      </c>
      <c r="FZR63" s="746" t="s">
        <v>1196</v>
      </c>
      <c r="FZS63" s="746" t="s">
        <v>1196</v>
      </c>
      <c r="FZT63" s="746" t="s">
        <v>1196</v>
      </c>
      <c r="FZU63" s="746" t="s">
        <v>1196</v>
      </c>
      <c r="FZV63" s="746" t="s">
        <v>1196</v>
      </c>
      <c r="FZW63" s="746" t="s">
        <v>1196</v>
      </c>
      <c r="FZX63" s="746" t="s">
        <v>1196</v>
      </c>
      <c r="FZY63" s="746" t="s">
        <v>1196</v>
      </c>
      <c r="FZZ63" s="746" t="s">
        <v>1196</v>
      </c>
      <c r="GAA63" s="746" t="s">
        <v>1196</v>
      </c>
      <c r="GAB63" s="746" t="s">
        <v>1196</v>
      </c>
      <c r="GAC63" s="746" t="s">
        <v>1196</v>
      </c>
      <c r="GAD63" s="746" t="s">
        <v>1196</v>
      </c>
      <c r="GAE63" s="746" t="s">
        <v>1196</v>
      </c>
      <c r="GAF63" s="746" t="s">
        <v>1196</v>
      </c>
      <c r="GAG63" s="746" t="s">
        <v>1196</v>
      </c>
      <c r="GAH63" s="746" t="s">
        <v>1196</v>
      </c>
      <c r="GAI63" s="746" t="s">
        <v>1196</v>
      </c>
      <c r="GAJ63" s="746" t="s">
        <v>1196</v>
      </c>
      <c r="GAK63" s="746" t="s">
        <v>1196</v>
      </c>
      <c r="GAL63" s="746" t="s">
        <v>1196</v>
      </c>
      <c r="GAM63" s="746" t="s">
        <v>1196</v>
      </c>
      <c r="GAN63" s="746" t="s">
        <v>1196</v>
      </c>
      <c r="GAO63" s="746" t="s">
        <v>1196</v>
      </c>
      <c r="GAP63" s="746" t="s">
        <v>1196</v>
      </c>
      <c r="GAQ63" s="746" t="s">
        <v>1196</v>
      </c>
      <c r="GAR63" s="746" t="s">
        <v>1196</v>
      </c>
      <c r="GAS63" s="746" t="s">
        <v>1196</v>
      </c>
      <c r="GAT63" s="746" t="s">
        <v>1196</v>
      </c>
      <c r="GAU63" s="746" t="s">
        <v>1196</v>
      </c>
      <c r="GAV63" s="746" t="s">
        <v>1196</v>
      </c>
      <c r="GAW63" s="746" t="s">
        <v>1196</v>
      </c>
      <c r="GAX63" s="746" t="s">
        <v>1196</v>
      </c>
      <c r="GAY63" s="746" t="s">
        <v>1196</v>
      </c>
      <c r="GAZ63" s="746" t="s">
        <v>1196</v>
      </c>
      <c r="GBA63" s="746" t="s">
        <v>1196</v>
      </c>
      <c r="GBB63" s="746" t="s">
        <v>1196</v>
      </c>
      <c r="GBC63" s="746" t="s">
        <v>1196</v>
      </c>
      <c r="GBD63" s="746" t="s">
        <v>1196</v>
      </c>
      <c r="GBE63" s="746" t="s">
        <v>1196</v>
      </c>
      <c r="GBF63" s="746" t="s">
        <v>1196</v>
      </c>
      <c r="GBG63" s="746" t="s">
        <v>1196</v>
      </c>
      <c r="GBH63" s="746" t="s">
        <v>1196</v>
      </c>
      <c r="GBI63" s="746" t="s">
        <v>1196</v>
      </c>
      <c r="GBJ63" s="746" t="s">
        <v>1196</v>
      </c>
      <c r="GBK63" s="746" t="s">
        <v>1196</v>
      </c>
      <c r="GBL63" s="746" t="s">
        <v>1196</v>
      </c>
      <c r="GBM63" s="746" t="s">
        <v>1196</v>
      </c>
      <c r="GBN63" s="746" t="s">
        <v>1196</v>
      </c>
      <c r="GBO63" s="746" t="s">
        <v>1196</v>
      </c>
      <c r="GBP63" s="746" t="s">
        <v>1196</v>
      </c>
      <c r="GBQ63" s="746" t="s">
        <v>1196</v>
      </c>
      <c r="GBR63" s="746" t="s">
        <v>1196</v>
      </c>
      <c r="GBS63" s="746" t="s">
        <v>1196</v>
      </c>
      <c r="GBT63" s="746" t="s">
        <v>1196</v>
      </c>
      <c r="GBU63" s="746" t="s">
        <v>1196</v>
      </c>
      <c r="GBV63" s="746" t="s">
        <v>1196</v>
      </c>
      <c r="GBW63" s="746" t="s">
        <v>1196</v>
      </c>
      <c r="GBX63" s="746" t="s">
        <v>1196</v>
      </c>
      <c r="GBY63" s="746" t="s">
        <v>1196</v>
      </c>
      <c r="GBZ63" s="746" t="s">
        <v>1196</v>
      </c>
      <c r="GCA63" s="746" t="s">
        <v>1196</v>
      </c>
      <c r="GCB63" s="746" t="s">
        <v>1196</v>
      </c>
      <c r="GCC63" s="746" t="s">
        <v>1196</v>
      </c>
      <c r="GCD63" s="746" t="s">
        <v>1196</v>
      </c>
      <c r="GCE63" s="746" t="s">
        <v>1196</v>
      </c>
      <c r="GCF63" s="746" t="s">
        <v>1196</v>
      </c>
      <c r="GCG63" s="746" t="s">
        <v>1196</v>
      </c>
      <c r="GCH63" s="746" t="s">
        <v>1196</v>
      </c>
      <c r="GCI63" s="746" t="s">
        <v>1196</v>
      </c>
      <c r="GCJ63" s="746" t="s">
        <v>1196</v>
      </c>
      <c r="GCK63" s="746" t="s">
        <v>1196</v>
      </c>
      <c r="GCL63" s="746" t="s">
        <v>1196</v>
      </c>
      <c r="GCM63" s="746" t="s">
        <v>1196</v>
      </c>
      <c r="GCN63" s="746" t="s">
        <v>1196</v>
      </c>
      <c r="GCO63" s="746" t="s">
        <v>1196</v>
      </c>
      <c r="GCP63" s="746" t="s">
        <v>1196</v>
      </c>
      <c r="GCQ63" s="746" t="s">
        <v>1196</v>
      </c>
      <c r="GCR63" s="746" t="s">
        <v>1196</v>
      </c>
      <c r="GCS63" s="746" t="s">
        <v>1196</v>
      </c>
      <c r="GCT63" s="746" t="s">
        <v>1196</v>
      </c>
      <c r="GCU63" s="746" t="s">
        <v>1196</v>
      </c>
      <c r="GCV63" s="746" t="s">
        <v>1196</v>
      </c>
      <c r="GCW63" s="746" t="s">
        <v>1196</v>
      </c>
      <c r="GCX63" s="746" t="s">
        <v>1196</v>
      </c>
      <c r="GCY63" s="746" t="s">
        <v>1196</v>
      </c>
      <c r="GCZ63" s="746" t="s">
        <v>1196</v>
      </c>
      <c r="GDA63" s="746" t="s">
        <v>1196</v>
      </c>
      <c r="GDB63" s="746" t="s">
        <v>1196</v>
      </c>
      <c r="GDC63" s="746" t="s">
        <v>1196</v>
      </c>
      <c r="GDD63" s="746" t="s">
        <v>1196</v>
      </c>
      <c r="GDE63" s="746" t="s">
        <v>1196</v>
      </c>
      <c r="GDF63" s="746" t="s">
        <v>1196</v>
      </c>
      <c r="GDG63" s="746" t="s">
        <v>1196</v>
      </c>
      <c r="GDH63" s="746" t="s">
        <v>1196</v>
      </c>
      <c r="GDI63" s="746" t="s">
        <v>1196</v>
      </c>
      <c r="GDJ63" s="746" t="s">
        <v>1196</v>
      </c>
      <c r="GDK63" s="746" t="s">
        <v>1196</v>
      </c>
      <c r="GDL63" s="746" t="s">
        <v>1196</v>
      </c>
      <c r="GDM63" s="746" t="s">
        <v>1196</v>
      </c>
      <c r="GDN63" s="746" t="s">
        <v>1196</v>
      </c>
      <c r="GDO63" s="746" t="s">
        <v>1196</v>
      </c>
      <c r="GDP63" s="746" t="s">
        <v>1196</v>
      </c>
      <c r="GDQ63" s="746" t="s">
        <v>1196</v>
      </c>
      <c r="GDR63" s="746" t="s">
        <v>1196</v>
      </c>
      <c r="GDS63" s="746" t="s">
        <v>1196</v>
      </c>
      <c r="GDT63" s="746" t="s">
        <v>1196</v>
      </c>
      <c r="GDU63" s="746" t="s">
        <v>1196</v>
      </c>
      <c r="GDV63" s="746" t="s">
        <v>1196</v>
      </c>
      <c r="GDW63" s="746" t="s">
        <v>1196</v>
      </c>
      <c r="GDX63" s="746" t="s">
        <v>1196</v>
      </c>
      <c r="GDY63" s="746" t="s">
        <v>1196</v>
      </c>
      <c r="GDZ63" s="746" t="s">
        <v>1196</v>
      </c>
      <c r="GEA63" s="746" t="s">
        <v>1196</v>
      </c>
      <c r="GEB63" s="746" t="s">
        <v>1196</v>
      </c>
      <c r="GEC63" s="746" t="s">
        <v>1196</v>
      </c>
      <c r="GED63" s="746" t="s">
        <v>1196</v>
      </c>
      <c r="GEE63" s="746" t="s">
        <v>1196</v>
      </c>
      <c r="GEF63" s="746" t="s">
        <v>1196</v>
      </c>
      <c r="GEG63" s="746" t="s">
        <v>1196</v>
      </c>
      <c r="GEH63" s="746" t="s">
        <v>1196</v>
      </c>
      <c r="GEI63" s="746" t="s">
        <v>1196</v>
      </c>
      <c r="GEJ63" s="746" t="s">
        <v>1196</v>
      </c>
      <c r="GEK63" s="746" t="s">
        <v>1196</v>
      </c>
      <c r="GEL63" s="746" t="s">
        <v>1196</v>
      </c>
      <c r="GEM63" s="746" t="s">
        <v>1196</v>
      </c>
      <c r="GEN63" s="746" t="s">
        <v>1196</v>
      </c>
      <c r="GEO63" s="746" t="s">
        <v>1196</v>
      </c>
      <c r="GEP63" s="746" t="s">
        <v>1196</v>
      </c>
      <c r="GEQ63" s="746" t="s">
        <v>1196</v>
      </c>
      <c r="GER63" s="746" t="s">
        <v>1196</v>
      </c>
      <c r="GES63" s="746" t="s">
        <v>1196</v>
      </c>
      <c r="GET63" s="746" t="s">
        <v>1196</v>
      </c>
      <c r="GEU63" s="746" t="s">
        <v>1196</v>
      </c>
      <c r="GEV63" s="746" t="s">
        <v>1196</v>
      </c>
      <c r="GEW63" s="746" t="s">
        <v>1196</v>
      </c>
      <c r="GEX63" s="746" t="s">
        <v>1196</v>
      </c>
      <c r="GEY63" s="746" t="s">
        <v>1196</v>
      </c>
      <c r="GEZ63" s="746" t="s">
        <v>1196</v>
      </c>
      <c r="GFA63" s="746" t="s">
        <v>1196</v>
      </c>
      <c r="GFB63" s="746" t="s">
        <v>1196</v>
      </c>
      <c r="GFC63" s="746" t="s">
        <v>1196</v>
      </c>
      <c r="GFD63" s="746" t="s">
        <v>1196</v>
      </c>
      <c r="GFE63" s="746" t="s">
        <v>1196</v>
      </c>
      <c r="GFF63" s="746" t="s">
        <v>1196</v>
      </c>
      <c r="GFG63" s="746" t="s">
        <v>1196</v>
      </c>
      <c r="GFH63" s="746" t="s">
        <v>1196</v>
      </c>
      <c r="GFI63" s="746" t="s">
        <v>1196</v>
      </c>
      <c r="GFJ63" s="746" t="s">
        <v>1196</v>
      </c>
      <c r="GFK63" s="746" t="s">
        <v>1196</v>
      </c>
      <c r="GFL63" s="746" t="s">
        <v>1196</v>
      </c>
      <c r="GFM63" s="746" t="s">
        <v>1196</v>
      </c>
      <c r="GFN63" s="746" t="s">
        <v>1196</v>
      </c>
      <c r="GFO63" s="746" t="s">
        <v>1196</v>
      </c>
      <c r="GFP63" s="746" t="s">
        <v>1196</v>
      </c>
      <c r="GFQ63" s="746" t="s">
        <v>1196</v>
      </c>
      <c r="GFR63" s="746" t="s">
        <v>1196</v>
      </c>
      <c r="GFS63" s="746" t="s">
        <v>1196</v>
      </c>
      <c r="GFT63" s="746" t="s">
        <v>1196</v>
      </c>
      <c r="GFU63" s="746" t="s">
        <v>1196</v>
      </c>
      <c r="GFV63" s="746" t="s">
        <v>1196</v>
      </c>
      <c r="GFW63" s="746" t="s">
        <v>1196</v>
      </c>
      <c r="GFX63" s="746" t="s">
        <v>1196</v>
      </c>
      <c r="GFY63" s="746" t="s">
        <v>1196</v>
      </c>
      <c r="GFZ63" s="746" t="s">
        <v>1196</v>
      </c>
      <c r="GGA63" s="746" t="s">
        <v>1196</v>
      </c>
      <c r="GGB63" s="746" t="s">
        <v>1196</v>
      </c>
      <c r="GGC63" s="746" t="s">
        <v>1196</v>
      </c>
      <c r="GGD63" s="746" t="s">
        <v>1196</v>
      </c>
      <c r="GGE63" s="746" t="s">
        <v>1196</v>
      </c>
      <c r="GGF63" s="746" t="s">
        <v>1196</v>
      </c>
      <c r="GGG63" s="746" t="s">
        <v>1196</v>
      </c>
      <c r="GGH63" s="746" t="s">
        <v>1196</v>
      </c>
      <c r="GGI63" s="746" t="s">
        <v>1196</v>
      </c>
      <c r="GGJ63" s="746" t="s">
        <v>1196</v>
      </c>
      <c r="GGK63" s="746" t="s">
        <v>1196</v>
      </c>
      <c r="GGL63" s="746" t="s">
        <v>1196</v>
      </c>
      <c r="GGM63" s="746" t="s">
        <v>1196</v>
      </c>
      <c r="GGN63" s="746" t="s">
        <v>1196</v>
      </c>
      <c r="GGO63" s="746" t="s">
        <v>1196</v>
      </c>
      <c r="GGP63" s="746" t="s">
        <v>1196</v>
      </c>
      <c r="GGQ63" s="746" t="s">
        <v>1196</v>
      </c>
      <c r="GGR63" s="746" t="s">
        <v>1196</v>
      </c>
      <c r="GGS63" s="746" t="s">
        <v>1196</v>
      </c>
      <c r="GGT63" s="746" t="s">
        <v>1196</v>
      </c>
      <c r="GGU63" s="746" t="s">
        <v>1196</v>
      </c>
      <c r="GGV63" s="746" t="s">
        <v>1196</v>
      </c>
      <c r="GGW63" s="746" t="s">
        <v>1196</v>
      </c>
      <c r="GGX63" s="746" t="s">
        <v>1196</v>
      </c>
      <c r="GGY63" s="746" t="s">
        <v>1196</v>
      </c>
      <c r="GGZ63" s="746" t="s">
        <v>1196</v>
      </c>
      <c r="GHA63" s="746" t="s">
        <v>1196</v>
      </c>
      <c r="GHB63" s="746" t="s">
        <v>1196</v>
      </c>
      <c r="GHC63" s="746" t="s">
        <v>1196</v>
      </c>
      <c r="GHD63" s="746" t="s">
        <v>1196</v>
      </c>
      <c r="GHE63" s="746" t="s">
        <v>1196</v>
      </c>
      <c r="GHF63" s="746" t="s">
        <v>1196</v>
      </c>
      <c r="GHG63" s="746" t="s">
        <v>1196</v>
      </c>
      <c r="GHH63" s="746" t="s">
        <v>1196</v>
      </c>
      <c r="GHI63" s="746" t="s">
        <v>1196</v>
      </c>
      <c r="GHJ63" s="746" t="s">
        <v>1196</v>
      </c>
      <c r="GHK63" s="746" t="s">
        <v>1196</v>
      </c>
      <c r="GHL63" s="746" t="s">
        <v>1196</v>
      </c>
      <c r="GHM63" s="746" t="s">
        <v>1196</v>
      </c>
      <c r="GHN63" s="746" t="s">
        <v>1196</v>
      </c>
      <c r="GHO63" s="746" t="s">
        <v>1196</v>
      </c>
      <c r="GHP63" s="746" t="s">
        <v>1196</v>
      </c>
      <c r="GHQ63" s="746" t="s">
        <v>1196</v>
      </c>
      <c r="GHR63" s="746" t="s">
        <v>1196</v>
      </c>
      <c r="GHS63" s="746" t="s">
        <v>1196</v>
      </c>
      <c r="GHT63" s="746" t="s">
        <v>1196</v>
      </c>
      <c r="GHU63" s="746" t="s">
        <v>1196</v>
      </c>
      <c r="GHV63" s="746" t="s">
        <v>1196</v>
      </c>
      <c r="GHW63" s="746" t="s">
        <v>1196</v>
      </c>
      <c r="GHX63" s="746" t="s">
        <v>1196</v>
      </c>
      <c r="GHY63" s="746" t="s">
        <v>1196</v>
      </c>
      <c r="GHZ63" s="746" t="s">
        <v>1196</v>
      </c>
      <c r="GIA63" s="746" t="s">
        <v>1196</v>
      </c>
      <c r="GIB63" s="746" t="s">
        <v>1196</v>
      </c>
      <c r="GIC63" s="746" t="s">
        <v>1196</v>
      </c>
      <c r="GID63" s="746" t="s">
        <v>1196</v>
      </c>
      <c r="GIE63" s="746" t="s">
        <v>1196</v>
      </c>
      <c r="GIF63" s="746" t="s">
        <v>1196</v>
      </c>
      <c r="GIG63" s="746" t="s">
        <v>1196</v>
      </c>
      <c r="GIH63" s="746" t="s">
        <v>1196</v>
      </c>
      <c r="GII63" s="746" t="s">
        <v>1196</v>
      </c>
      <c r="GIJ63" s="746" t="s">
        <v>1196</v>
      </c>
      <c r="GIK63" s="746" t="s">
        <v>1196</v>
      </c>
      <c r="GIL63" s="746" t="s">
        <v>1196</v>
      </c>
      <c r="GIM63" s="746" t="s">
        <v>1196</v>
      </c>
      <c r="GIN63" s="746" t="s">
        <v>1196</v>
      </c>
      <c r="GIO63" s="746" t="s">
        <v>1196</v>
      </c>
      <c r="GIP63" s="746" t="s">
        <v>1196</v>
      </c>
      <c r="GIQ63" s="746" t="s">
        <v>1196</v>
      </c>
      <c r="GIR63" s="746" t="s">
        <v>1196</v>
      </c>
      <c r="GIS63" s="746" t="s">
        <v>1196</v>
      </c>
      <c r="GIT63" s="746" t="s">
        <v>1196</v>
      </c>
      <c r="GIU63" s="746" t="s">
        <v>1196</v>
      </c>
      <c r="GIV63" s="746" t="s">
        <v>1196</v>
      </c>
      <c r="GIW63" s="746" t="s">
        <v>1196</v>
      </c>
      <c r="GIX63" s="746" t="s">
        <v>1196</v>
      </c>
      <c r="GIY63" s="746" t="s">
        <v>1196</v>
      </c>
      <c r="GIZ63" s="746" t="s">
        <v>1196</v>
      </c>
      <c r="GJA63" s="746" t="s">
        <v>1196</v>
      </c>
      <c r="GJB63" s="746" t="s">
        <v>1196</v>
      </c>
      <c r="GJC63" s="746" t="s">
        <v>1196</v>
      </c>
      <c r="GJD63" s="746" t="s">
        <v>1196</v>
      </c>
      <c r="GJE63" s="746" t="s">
        <v>1196</v>
      </c>
      <c r="GJF63" s="746" t="s">
        <v>1196</v>
      </c>
      <c r="GJG63" s="746" t="s">
        <v>1196</v>
      </c>
      <c r="GJH63" s="746" t="s">
        <v>1196</v>
      </c>
      <c r="GJI63" s="746" t="s">
        <v>1196</v>
      </c>
      <c r="GJJ63" s="746" t="s">
        <v>1196</v>
      </c>
      <c r="GJK63" s="746" t="s">
        <v>1196</v>
      </c>
      <c r="GJL63" s="746" t="s">
        <v>1196</v>
      </c>
      <c r="GJM63" s="746" t="s">
        <v>1196</v>
      </c>
      <c r="GJN63" s="746" t="s">
        <v>1196</v>
      </c>
      <c r="GJO63" s="746" t="s">
        <v>1196</v>
      </c>
      <c r="GJP63" s="746" t="s">
        <v>1196</v>
      </c>
      <c r="GJQ63" s="746" t="s">
        <v>1196</v>
      </c>
      <c r="GJR63" s="746" t="s">
        <v>1196</v>
      </c>
      <c r="GJS63" s="746" t="s">
        <v>1196</v>
      </c>
      <c r="GJT63" s="746" t="s">
        <v>1196</v>
      </c>
      <c r="GJU63" s="746" t="s">
        <v>1196</v>
      </c>
      <c r="GJV63" s="746" t="s">
        <v>1196</v>
      </c>
      <c r="GJW63" s="746" t="s">
        <v>1196</v>
      </c>
      <c r="GJX63" s="746" t="s">
        <v>1196</v>
      </c>
      <c r="GJY63" s="746" t="s">
        <v>1196</v>
      </c>
      <c r="GJZ63" s="746" t="s">
        <v>1196</v>
      </c>
      <c r="GKA63" s="746" t="s">
        <v>1196</v>
      </c>
      <c r="GKB63" s="746" t="s">
        <v>1196</v>
      </c>
      <c r="GKC63" s="746" t="s">
        <v>1196</v>
      </c>
      <c r="GKD63" s="746" t="s">
        <v>1196</v>
      </c>
      <c r="GKE63" s="746" t="s">
        <v>1196</v>
      </c>
      <c r="GKF63" s="746" t="s">
        <v>1196</v>
      </c>
      <c r="GKG63" s="746" t="s">
        <v>1196</v>
      </c>
      <c r="GKH63" s="746" t="s">
        <v>1196</v>
      </c>
      <c r="GKI63" s="746" t="s">
        <v>1196</v>
      </c>
      <c r="GKJ63" s="746" t="s">
        <v>1196</v>
      </c>
      <c r="GKK63" s="746" t="s">
        <v>1196</v>
      </c>
      <c r="GKL63" s="746" t="s">
        <v>1196</v>
      </c>
      <c r="GKM63" s="746" t="s">
        <v>1196</v>
      </c>
      <c r="GKN63" s="746" t="s">
        <v>1196</v>
      </c>
      <c r="GKO63" s="746" t="s">
        <v>1196</v>
      </c>
      <c r="GKP63" s="746" t="s">
        <v>1196</v>
      </c>
      <c r="GKQ63" s="746" t="s">
        <v>1196</v>
      </c>
      <c r="GKR63" s="746" t="s">
        <v>1196</v>
      </c>
      <c r="GKS63" s="746" t="s">
        <v>1196</v>
      </c>
      <c r="GKT63" s="746" t="s">
        <v>1196</v>
      </c>
      <c r="GKU63" s="746" t="s">
        <v>1196</v>
      </c>
      <c r="GKV63" s="746" t="s">
        <v>1196</v>
      </c>
      <c r="GKW63" s="746" t="s">
        <v>1196</v>
      </c>
      <c r="GKX63" s="746" t="s">
        <v>1196</v>
      </c>
      <c r="GKY63" s="746" t="s">
        <v>1196</v>
      </c>
      <c r="GKZ63" s="746" t="s">
        <v>1196</v>
      </c>
      <c r="GLA63" s="746" t="s">
        <v>1196</v>
      </c>
      <c r="GLB63" s="746" t="s">
        <v>1196</v>
      </c>
      <c r="GLC63" s="746" t="s">
        <v>1196</v>
      </c>
      <c r="GLD63" s="746" t="s">
        <v>1196</v>
      </c>
      <c r="GLE63" s="746" t="s">
        <v>1196</v>
      </c>
      <c r="GLF63" s="746" t="s">
        <v>1196</v>
      </c>
      <c r="GLG63" s="746" t="s">
        <v>1196</v>
      </c>
      <c r="GLH63" s="746" t="s">
        <v>1196</v>
      </c>
      <c r="GLI63" s="746" t="s">
        <v>1196</v>
      </c>
      <c r="GLJ63" s="746" t="s">
        <v>1196</v>
      </c>
      <c r="GLK63" s="746" t="s">
        <v>1196</v>
      </c>
      <c r="GLL63" s="746" t="s">
        <v>1196</v>
      </c>
      <c r="GLM63" s="746" t="s">
        <v>1196</v>
      </c>
      <c r="GLN63" s="746" t="s">
        <v>1196</v>
      </c>
      <c r="GLO63" s="746" t="s">
        <v>1196</v>
      </c>
      <c r="GLP63" s="746" t="s">
        <v>1196</v>
      </c>
      <c r="GLQ63" s="746" t="s">
        <v>1196</v>
      </c>
      <c r="GLR63" s="746" t="s">
        <v>1196</v>
      </c>
      <c r="GLS63" s="746" t="s">
        <v>1196</v>
      </c>
      <c r="GLT63" s="746" t="s">
        <v>1196</v>
      </c>
      <c r="GLU63" s="746" t="s">
        <v>1196</v>
      </c>
      <c r="GLV63" s="746" t="s">
        <v>1196</v>
      </c>
      <c r="GLW63" s="746" t="s">
        <v>1196</v>
      </c>
      <c r="GLX63" s="746" t="s">
        <v>1196</v>
      </c>
      <c r="GLY63" s="746" t="s">
        <v>1196</v>
      </c>
      <c r="GLZ63" s="746" t="s">
        <v>1196</v>
      </c>
      <c r="GMA63" s="746" t="s">
        <v>1196</v>
      </c>
      <c r="GMB63" s="746" t="s">
        <v>1196</v>
      </c>
      <c r="GMC63" s="746" t="s">
        <v>1196</v>
      </c>
      <c r="GMD63" s="746" t="s">
        <v>1196</v>
      </c>
      <c r="GME63" s="746" t="s">
        <v>1196</v>
      </c>
      <c r="GMF63" s="746" t="s">
        <v>1196</v>
      </c>
      <c r="GMG63" s="746" t="s">
        <v>1196</v>
      </c>
      <c r="GMH63" s="746" t="s">
        <v>1196</v>
      </c>
      <c r="GMI63" s="746" t="s">
        <v>1196</v>
      </c>
      <c r="GMJ63" s="746" t="s">
        <v>1196</v>
      </c>
      <c r="GMK63" s="746" t="s">
        <v>1196</v>
      </c>
      <c r="GML63" s="746" t="s">
        <v>1196</v>
      </c>
      <c r="GMM63" s="746" t="s">
        <v>1196</v>
      </c>
      <c r="GMN63" s="746" t="s">
        <v>1196</v>
      </c>
      <c r="GMO63" s="746" t="s">
        <v>1196</v>
      </c>
      <c r="GMP63" s="746" t="s">
        <v>1196</v>
      </c>
      <c r="GMQ63" s="746" t="s">
        <v>1196</v>
      </c>
      <c r="GMR63" s="746" t="s">
        <v>1196</v>
      </c>
      <c r="GMS63" s="746" t="s">
        <v>1196</v>
      </c>
      <c r="GMT63" s="746" t="s">
        <v>1196</v>
      </c>
      <c r="GMU63" s="746" t="s">
        <v>1196</v>
      </c>
      <c r="GMV63" s="746" t="s">
        <v>1196</v>
      </c>
      <c r="GMW63" s="746" t="s">
        <v>1196</v>
      </c>
      <c r="GMX63" s="746" t="s">
        <v>1196</v>
      </c>
      <c r="GMY63" s="746" t="s">
        <v>1196</v>
      </c>
      <c r="GMZ63" s="746" t="s">
        <v>1196</v>
      </c>
      <c r="GNA63" s="746" t="s">
        <v>1196</v>
      </c>
      <c r="GNB63" s="746" t="s">
        <v>1196</v>
      </c>
      <c r="GNC63" s="746" t="s">
        <v>1196</v>
      </c>
      <c r="GND63" s="746" t="s">
        <v>1196</v>
      </c>
      <c r="GNE63" s="746" t="s">
        <v>1196</v>
      </c>
      <c r="GNF63" s="746" t="s">
        <v>1196</v>
      </c>
      <c r="GNG63" s="746" t="s">
        <v>1196</v>
      </c>
      <c r="GNH63" s="746" t="s">
        <v>1196</v>
      </c>
      <c r="GNI63" s="746" t="s">
        <v>1196</v>
      </c>
      <c r="GNJ63" s="746" t="s">
        <v>1196</v>
      </c>
      <c r="GNK63" s="746" t="s">
        <v>1196</v>
      </c>
      <c r="GNL63" s="746" t="s">
        <v>1196</v>
      </c>
      <c r="GNM63" s="746" t="s">
        <v>1196</v>
      </c>
      <c r="GNN63" s="746" t="s">
        <v>1196</v>
      </c>
      <c r="GNO63" s="746" t="s">
        <v>1196</v>
      </c>
      <c r="GNP63" s="746" t="s">
        <v>1196</v>
      </c>
      <c r="GNQ63" s="746" t="s">
        <v>1196</v>
      </c>
      <c r="GNR63" s="746" t="s">
        <v>1196</v>
      </c>
      <c r="GNS63" s="746" t="s">
        <v>1196</v>
      </c>
      <c r="GNT63" s="746" t="s">
        <v>1196</v>
      </c>
      <c r="GNU63" s="746" t="s">
        <v>1196</v>
      </c>
      <c r="GNV63" s="746" t="s">
        <v>1196</v>
      </c>
      <c r="GNW63" s="746" t="s">
        <v>1196</v>
      </c>
      <c r="GNX63" s="746" t="s">
        <v>1196</v>
      </c>
      <c r="GNY63" s="746" t="s">
        <v>1196</v>
      </c>
      <c r="GNZ63" s="746" t="s">
        <v>1196</v>
      </c>
      <c r="GOA63" s="746" t="s">
        <v>1196</v>
      </c>
      <c r="GOB63" s="746" t="s">
        <v>1196</v>
      </c>
      <c r="GOC63" s="746" t="s">
        <v>1196</v>
      </c>
      <c r="GOD63" s="746" t="s">
        <v>1196</v>
      </c>
      <c r="GOE63" s="746" t="s">
        <v>1196</v>
      </c>
      <c r="GOF63" s="746" t="s">
        <v>1196</v>
      </c>
      <c r="GOG63" s="746" t="s">
        <v>1196</v>
      </c>
      <c r="GOH63" s="746" t="s">
        <v>1196</v>
      </c>
      <c r="GOI63" s="746" t="s">
        <v>1196</v>
      </c>
      <c r="GOJ63" s="746" t="s">
        <v>1196</v>
      </c>
      <c r="GOK63" s="746" t="s">
        <v>1196</v>
      </c>
      <c r="GOL63" s="746" t="s">
        <v>1196</v>
      </c>
      <c r="GOM63" s="746" t="s">
        <v>1196</v>
      </c>
      <c r="GON63" s="746" t="s">
        <v>1196</v>
      </c>
      <c r="GOO63" s="746" t="s">
        <v>1196</v>
      </c>
      <c r="GOP63" s="746" t="s">
        <v>1196</v>
      </c>
      <c r="GOQ63" s="746" t="s">
        <v>1196</v>
      </c>
      <c r="GOR63" s="746" t="s">
        <v>1196</v>
      </c>
      <c r="GOS63" s="746" t="s">
        <v>1196</v>
      </c>
      <c r="GOT63" s="746" t="s">
        <v>1196</v>
      </c>
      <c r="GOU63" s="746" t="s">
        <v>1196</v>
      </c>
      <c r="GOV63" s="746" t="s">
        <v>1196</v>
      </c>
      <c r="GOW63" s="746" t="s">
        <v>1196</v>
      </c>
      <c r="GOX63" s="746" t="s">
        <v>1196</v>
      </c>
      <c r="GOY63" s="746" t="s">
        <v>1196</v>
      </c>
      <c r="GOZ63" s="746" t="s">
        <v>1196</v>
      </c>
      <c r="GPA63" s="746" t="s">
        <v>1196</v>
      </c>
      <c r="GPB63" s="746" t="s">
        <v>1196</v>
      </c>
      <c r="GPC63" s="746" t="s">
        <v>1196</v>
      </c>
      <c r="GPD63" s="746" t="s">
        <v>1196</v>
      </c>
      <c r="GPE63" s="746" t="s">
        <v>1196</v>
      </c>
      <c r="GPF63" s="746" t="s">
        <v>1196</v>
      </c>
      <c r="GPG63" s="746" t="s">
        <v>1196</v>
      </c>
      <c r="GPH63" s="746" t="s">
        <v>1196</v>
      </c>
      <c r="GPI63" s="746" t="s">
        <v>1196</v>
      </c>
      <c r="GPJ63" s="746" t="s">
        <v>1196</v>
      </c>
      <c r="GPK63" s="746" t="s">
        <v>1196</v>
      </c>
      <c r="GPL63" s="746" t="s">
        <v>1196</v>
      </c>
      <c r="GPM63" s="746" t="s">
        <v>1196</v>
      </c>
      <c r="GPN63" s="746" t="s">
        <v>1196</v>
      </c>
      <c r="GPO63" s="746" t="s">
        <v>1196</v>
      </c>
      <c r="GPP63" s="746" t="s">
        <v>1196</v>
      </c>
      <c r="GPQ63" s="746" t="s">
        <v>1196</v>
      </c>
      <c r="GPR63" s="746" t="s">
        <v>1196</v>
      </c>
      <c r="GPS63" s="746" t="s">
        <v>1196</v>
      </c>
      <c r="GPT63" s="746" t="s">
        <v>1196</v>
      </c>
      <c r="GPU63" s="746" t="s">
        <v>1196</v>
      </c>
      <c r="GPV63" s="746" t="s">
        <v>1196</v>
      </c>
      <c r="GPW63" s="746" t="s">
        <v>1196</v>
      </c>
      <c r="GPX63" s="746" t="s">
        <v>1196</v>
      </c>
      <c r="GPY63" s="746" t="s">
        <v>1196</v>
      </c>
      <c r="GPZ63" s="746" t="s">
        <v>1196</v>
      </c>
      <c r="GQA63" s="746" t="s">
        <v>1196</v>
      </c>
      <c r="GQB63" s="746" t="s">
        <v>1196</v>
      </c>
      <c r="GQC63" s="746" t="s">
        <v>1196</v>
      </c>
      <c r="GQD63" s="746" t="s">
        <v>1196</v>
      </c>
      <c r="GQE63" s="746" t="s">
        <v>1196</v>
      </c>
      <c r="GQF63" s="746" t="s">
        <v>1196</v>
      </c>
      <c r="GQG63" s="746" t="s">
        <v>1196</v>
      </c>
      <c r="GQH63" s="746" t="s">
        <v>1196</v>
      </c>
      <c r="GQI63" s="746" t="s">
        <v>1196</v>
      </c>
      <c r="GQJ63" s="746" t="s">
        <v>1196</v>
      </c>
      <c r="GQK63" s="746" t="s">
        <v>1196</v>
      </c>
      <c r="GQL63" s="746" t="s">
        <v>1196</v>
      </c>
      <c r="GQM63" s="746" t="s">
        <v>1196</v>
      </c>
      <c r="GQN63" s="746" t="s">
        <v>1196</v>
      </c>
      <c r="GQO63" s="746" t="s">
        <v>1196</v>
      </c>
      <c r="GQP63" s="746" t="s">
        <v>1196</v>
      </c>
      <c r="GQQ63" s="746" t="s">
        <v>1196</v>
      </c>
      <c r="GQR63" s="746" t="s">
        <v>1196</v>
      </c>
      <c r="GQS63" s="746" t="s">
        <v>1196</v>
      </c>
      <c r="GQT63" s="746" t="s">
        <v>1196</v>
      </c>
      <c r="GQU63" s="746" t="s">
        <v>1196</v>
      </c>
      <c r="GQV63" s="746" t="s">
        <v>1196</v>
      </c>
      <c r="GQW63" s="746" t="s">
        <v>1196</v>
      </c>
      <c r="GQX63" s="746" t="s">
        <v>1196</v>
      </c>
      <c r="GQY63" s="746" t="s">
        <v>1196</v>
      </c>
      <c r="GQZ63" s="746" t="s">
        <v>1196</v>
      </c>
      <c r="GRA63" s="746" t="s">
        <v>1196</v>
      </c>
      <c r="GRB63" s="746" t="s">
        <v>1196</v>
      </c>
      <c r="GRC63" s="746" t="s">
        <v>1196</v>
      </c>
      <c r="GRD63" s="746" t="s">
        <v>1196</v>
      </c>
      <c r="GRE63" s="746" t="s">
        <v>1196</v>
      </c>
      <c r="GRF63" s="746" t="s">
        <v>1196</v>
      </c>
      <c r="GRG63" s="746" t="s">
        <v>1196</v>
      </c>
      <c r="GRH63" s="746" t="s">
        <v>1196</v>
      </c>
      <c r="GRI63" s="746" t="s">
        <v>1196</v>
      </c>
      <c r="GRJ63" s="746" t="s">
        <v>1196</v>
      </c>
      <c r="GRK63" s="746" t="s">
        <v>1196</v>
      </c>
      <c r="GRL63" s="746" t="s">
        <v>1196</v>
      </c>
      <c r="GRM63" s="746" t="s">
        <v>1196</v>
      </c>
      <c r="GRN63" s="746" t="s">
        <v>1196</v>
      </c>
      <c r="GRO63" s="746" t="s">
        <v>1196</v>
      </c>
      <c r="GRP63" s="746" t="s">
        <v>1196</v>
      </c>
      <c r="GRQ63" s="746" t="s">
        <v>1196</v>
      </c>
      <c r="GRR63" s="746" t="s">
        <v>1196</v>
      </c>
      <c r="GRS63" s="746" t="s">
        <v>1196</v>
      </c>
      <c r="GRT63" s="746" t="s">
        <v>1196</v>
      </c>
      <c r="GRU63" s="746" t="s">
        <v>1196</v>
      </c>
      <c r="GRV63" s="746" t="s">
        <v>1196</v>
      </c>
      <c r="GRW63" s="746" t="s">
        <v>1196</v>
      </c>
      <c r="GRX63" s="746" t="s">
        <v>1196</v>
      </c>
      <c r="GRY63" s="746" t="s">
        <v>1196</v>
      </c>
      <c r="GRZ63" s="746" t="s">
        <v>1196</v>
      </c>
      <c r="GSA63" s="746" t="s">
        <v>1196</v>
      </c>
      <c r="GSB63" s="746" t="s">
        <v>1196</v>
      </c>
      <c r="GSC63" s="746" t="s">
        <v>1196</v>
      </c>
      <c r="GSD63" s="746" t="s">
        <v>1196</v>
      </c>
      <c r="GSE63" s="746" t="s">
        <v>1196</v>
      </c>
      <c r="GSF63" s="746" t="s">
        <v>1196</v>
      </c>
      <c r="GSG63" s="746" t="s">
        <v>1196</v>
      </c>
      <c r="GSH63" s="746" t="s">
        <v>1196</v>
      </c>
      <c r="GSI63" s="746" t="s">
        <v>1196</v>
      </c>
      <c r="GSJ63" s="746" t="s">
        <v>1196</v>
      </c>
      <c r="GSK63" s="746" t="s">
        <v>1196</v>
      </c>
      <c r="GSL63" s="746" t="s">
        <v>1196</v>
      </c>
      <c r="GSM63" s="746" t="s">
        <v>1196</v>
      </c>
      <c r="GSN63" s="746" t="s">
        <v>1196</v>
      </c>
      <c r="GSO63" s="746" t="s">
        <v>1196</v>
      </c>
      <c r="GSP63" s="746" t="s">
        <v>1196</v>
      </c>
      <c r="GSQ63" s="746" t="s">
        <v>1196</v>
      </c>
      <c r="GSR63" s="746" t="s">
        <v>1196</v>
      </c>
      <c r="GSS63" s="746" t="s">
        <v>1196</v>
      </c>
      <c r="GST63" s="746" t="s">
        <v>1196</v>
      </c>
      <c r="GSU63" s="746" t="s">
        <v>1196</v>
      </c>
      <c r="GSV63" s="746" t="s">
        <v>1196</v>
      </c>
      <c r="GSW63" s="746" t="s">
        <v>1196</v>
      </c>
      <c r="GSX63" s="746" t="s">
        <v>1196</v>
      </c>
      <c r="GSY63" s="746" t="s">
        <v>1196</v>
      </c>
      <c r="GSZ63" s="746" t="s">
        <v>1196</v>
      </c>
      <c r="GTA63" s="746" t="s">
        <v>1196</v>
      </c>
      <c r="GTB63" s="746" t="s">
        <v>1196</v>
      </c>
      <c r="GTC63" s="746" t="s">
        <v>1196</v>
      </c>
      <c r="GTD63" s="746" t="s">
        <v>1196</v>
      </c>
      <c r="GTE63" s="746" t="s">
        <v>1196</v>
      </c>
      <c r="GTF63" s="746" t="s">
        <v>1196</v>
      </c>
      <c r="GTG63" s="746" t="s">
        <v>1196</v>
      </c>
      <c r="GTH63" s="746" t="s">
        <v>1196</v>
      </c>
      <c r="GTI63" s="746" t="s">
        <v>1196</v>
      </c>
      <c r="GTJ63" s="746" t="s">
        <v>1196</v>
      </c>
      <c r="GTK63" s="746" t="s">
        <v>1196</v>
      </c>
      <c r="GTL63" s="746" t="s">
        <v>1196</v>
      </c>
      <c r="GTM63" s="746" t="s">
        <v>1196</v>
      </c>
      <c r="GTN63" s="746" t="s">
        <v>1196</v>
      </c>
      <c r="GTO63" s="746" t="s">
        <v>1196</v>
      </c>
      <c r="GTP63" s="746" t="s">
        <v>1196</v>
      </c>
      <c r="GTQ63" s="746" t="s">
        <v>1196</v>
      </c>
      <c r="GTR63" s="746" t="s">
        <v>1196</v>
      </c>
      <c r="GTS63" s="746" t="s">
        <v>1196</v>
      </c>
      <c r="GTT63" s="746" t="s">
        <v>1196</v>
      </c>
      <c r="GTU63" s="746" t="s">
        <v>1196</v>
      </c>
      <c r="GTV63" s="746" t="s">
        <v>1196</v>
      </c>
      <c r="GTW63" s="746" t="s">
        <v>1196</v>
      </c>
      <c r="GTX63" s="746" t="s">
        <v>1196</v>
      </c>
      <c r="GTY63" s="746" t="s">
        <v>1196</v>
      </c>
      <c r="GTZ63" s="746" t="s">
        <v>1196</v>
      </c>
      <c r="GUA63" s="746" t="s">
        <v>1196</v>
      </c>
      <c r="GUB63" s="746" t="s">
        <v>1196</v>
      </c>
      <c r="GUC63" s="746" t="s">
        <v>1196</v>
      </c>
      <c r="GUD63" s="746" t="s">
        <v>1196</v>
      </c>
      <c r="GUE63" s="746" t="s">
        <v>1196</v>
      </c>
      <c r="GUF63" s="746" t="s">
        <v>1196</v>
      </c>
      <c r="GUG63" s="746" t="s">
        <v>1196</v>
      </c>
      <c r="GUH63" s="746" t="s">
        <v>1196</v>
      </c>
      <c r="GUI63" s="746" t="s">
        <v>1196</v>
      </c>
      <c r="GUJ63" s="746" t="s">
        <v>1196</v>
      </c>
      <c r="GUK63" s="746" t="s">
        <v>1196</v>
      </c>
      <c r="GUL63" s="746" t="s">
        <v>1196</v>
      </c>
      <c r="GUM63" s="746" t="s">
        <v>1196</v>
      </c>
      <c r="GUN63" s="746" t="s">
        <v>1196</v>
      </c>
      <c r="GUO63" s="746" t="s">
        <v>1196</v>
      </c>
      <c r="GUP63" s="746" t="s">
        <v>1196</v>
      </c>
      <c r="GUQ63" s="746" t="s">
        <v>1196</v>
      </c>
      <c r="GUR63" s="746" t="s">
        <v>1196</v>
      </c>
      <c r="GUS63" s="746" t="s">
        <v>1196</v>
      </c>
      <c r="GUT63" s="746" t="s">
        <v>1196</v>
      </c>
      <c r="GUU63" s="746" t="s">
        <v>1196</v>
      </c>
      <c r="GUV63" s="746" t="s">
        <v>1196</v>
      </c>
      <c r="GUW63" s="746" t="s">
        <v>1196</v>
      </c>
      <c r="GUX63" s="746" t="s">
        <v>1196</v>
      </c>
      <c r="GUY63" s="746" t="s">
        <v>1196</v>
      </c>
      <c r="GUZ63" s="746" t="s">
        <v>1196</v>
      </c>
      <c r="GVA63" s="746" t="s">
        <v>1196</v>
      </c>
      <c r="GVB63" s="746" t="s">
        <v>1196</v>
      </c>
      <c r="GVC63" s="746" t="s">
        <v>1196</v>
      </c>
      <c r="GVD63" s="746" t="s">
        <v>1196</v>
      </c>
      <c r="GVE63" s="746" t="s">
        <v>1196</v>
      </c>
      <c r="GVF63" s="746" t="s">
        <v>1196</v>
      </c>
      <c r="GVG63" s="746" t="s">
        <v>1196</v>
      </c>
      <c r="GVH63" s="746" t="s">
        <v>1196</v>
      </c>
      <c r="GVI63" s="746" t="s">
        <v>1196</v>
      </c>
      <c r="GVJ63" s="746" t="s">
        <v>1196</v>
      </c>
      <c r="GVK63" s="746" t="s">
        <v>1196</v>
      </c>
      <c r="GVL63" s="746" t="s">
        <v>1196</v>
      </c>
      <c r="GVM63" s="746" t="s">
        <v>1196</v>
      </c>
      <c r="GVN63" s="746" t="s">
        <v>1196</v>
      </c>
      <c r="GVO63" s="746" t="s">
        <v>1196</v>
      </c>
      <c r="GVP63" s="746" t="s">
        <v>1196</v>
      </c>
      <c r="GVQ63" s="746" t="s">
        <v>1196</v>
      </c>
      <c r="GVR63" s="746" t="s">
        <v>1196</v>
      </c>
      <c r="GVS63" s="746" t="s">
        <v>1196</v>
      </c>
      <c r="GVT63" s="746" t="s">
        <v>1196</v>
      </c>
      <c r="GVU63" s="746" t="s">
        <v>1196</v>
      </c>
      <c r="GVV63" s="746" t="s">
        <v>1196</v>
      </c>
      <c r="GVW63" s="746" t="s">
        <v>1196</v>
      </c>
      <c r="GVX63" s="746" t="s">
        <v>1196</v>
      </c>
      <c r="GVY63" s="746" t="s">
        <v>1196</v>
      </c>
      <c r="GVZ63" s="746" t="s">
        <v>1196</v>
      </c>
      <c r="GWA63" s="746" t="s">
        <v>1196</v>
      </c>
      <c r="GWB63" s="746" t="s">
        <v>1196</v>
      </c>
      <c r="GWC63" s="746" t="s">
        <v>1196</v>
      </c>
      <c r="GWD63" s="746" t="s">
        <v>1196</v>
      </c>
      <c r="GWE63" s="746" t="s">
        <v>1196</v>
      </c>
      <c r="GWF63" s="746" t="s">
        <v>1196</v>
      </c>
      <c r="GWG63" s="746" t="s">
        <v>1196</v>
      </c>
      <c r="GWH63" s="746" t="s">
        <v>1196</v>
      </c>
      <c r="GWI63" s="746" t="s">
        <v>1196</v>
      </c>
      <c r="GWJ63" s="746" t="s">
        <v>1196</v>
      </c>
      <c r="GWK63" s="746" t="s">
        <v>1196</v>
      </c>
      <c r="GWL63" s="746" t="s">
        <v>1196</v>
      </c>
      <c r="GWM63" s="746" t="s">
        <v>1196</v>
      </c>
      <c r="GWN63" s="746" t="s">
        <v>1196</v>
      </c>
      <c r="GWO63" s="746" t="s">
        <v>1196</v>
      </c>
      <c r="GWP63" s="746" t="s">
        <v>1196</v>
      </c>
      <c r="GWQ63" s="746" t="s">
        <v>1196</v>
      </c>
      <c r="GWR63" s="746" t="s">
        <v>1196</v>
      </c>
      <c r="GWS63" s="746" t="s">
        <v>1196</v>
      </c>
      <c r="GWT63" s="746" t="s">
        <v>1196</v>
      </c>
      <c r="GWU63" s="746" t="s">
        <v>1196</v>
      </c>
      <c r="GWV63" s="746" t="s">
        <v>1196</v>
      </c>
      <c r="GWW63" s="746" t="s">
        <v>1196</v>
      </c>
      <c r="GWX63" s="746" t="s">
        <v>1196</v>
      </c>
      <c r="GWY63" s="746" t="s">
        <v>1196</v>
      </c>
      <c r="GWZ63" s="746" t="s">
        <v>1196</v>
      </c>
      <c r="GXA63" s="746" t="s">
        <v>1196</v>
      </c>
      <c r="GXB63" s="746" t="s">
        <v>1196</v>
      </c>
      <c r="GXC63" s="746" t="s">
        <v>1196</v>
      </c>
      <c r="GXD63" s="746" t="s">
        <v>1196</v>
      </c>
      <c r="GXE63" s="746" t="s">
        <v>1196</v>
      </c>
      <c r="GXF63" s="746" t="s">
        <v>1196</v>
      </c>
      <c r="GXG63" s="746" t="s">
        <v>1196</v>
      </c>
      <c r="GXH63" s="746" t="s">
        <v>1196</v>
      </c>
      <c r="GXI63" s="746" t="s">
        <v>1196</v>
      </c>
      <c r="GXJ63" s="746" t="s">
        <v>1196</v>
      </c>
      <c r="GXK63" s="746" t="s">
        <v>1196</v>
      </c>
      <c r="GXL63" s="746" t="s">
        <v>1196</v>
      </c>
      <c r="GXM63" s="746" t="s">
        <v>1196</v>
      </c>
      <c r="GXN63" s="746" t="s">
        <v>1196</v>
      </c>
      <c r="GXO63" s="746" t="s">
        <v>1196</v>
      </c>
      <c r="GXP63" s="746" t="s">
        <v>1196</v>
      </c>
      <c r="GXQ63" s="746" t="s">
        <v>1196</v>
      </c>
      <c r="GXR63" s="746" t="s">
        <v>1196</v>
      </c>
      <c r="GXS63" s="746" t="s">
        <v>1196</v>
      </c>
      <c r="GXT63" s="746" t="s">
        <v>1196</v>
      </c>
      <c r="GXU63" s="746" t="s">
        <v>1196</v>
      </c>
      <c r="GXV63" s="746" t="s">
        <v>1196</v>
      </c>
      <c r="GXW63" s="746" t="s">
        <v>1196</v>
      </c>
      <c r="GXX63" s="746" t="s">
        <v>1196</v>
      </c>
      <c r="GXY63" s="746" t="s">
        <v>1196</v>
      </c>
      <c r="GXZ63" s="746" t="s">
        <v>1196</v>
      </c>
      <c r="GYA63" s="746" t="s">
        <v>1196</v>
      </c>
      <c r="GYB63" s="746" t="s">
        <v>1196</v>
      </c>
      <c r="GYC63" s="746" t="s">
        <v>1196</v>
      </c>
      <c r="GYD63" s="746" t="s">
        <v>1196</v>
      </c>
      <c r="GYE63" s="746" t="s">
        <v>1196</v>
      </c>
      <c r="GYF63" s="746" t="s">
        <v>1196</v>
      </c>
      <c r="GYG63" s="746" t="s">
        <v>1196</v>
      </c>
      <c r="GYH63" s="746" t="s">
        <v>1196</v>
      </c>
      <c r="GYI63" s="746" t="s">
        <v>1196</v>
      </c>
      <c r="GYJ63" s="746" t="s">
        <v>1196</v>
      </c>
      <c r="GYK63" s="746" t="s">
        <v>1196</v>
      </c>
      <c r="GYL63" s="746" t="s">
        <v>1196</v>
      </c>
      <c r="GYM63" s="746" t="s">
        <v>1196</v>
      </c>
      <c r="GYN63" s="746" t="s">
        <v>1196</v>
      </c>
      <c r="GYO63" s="746" t="s">
        <v>1196</v>
      </c>
      <c r="GYP63" s="746" t="s">
        <v>1196</v>
      </c>
      <c r="GYQ63" s="746" t="s">
        <v>1196</v>
      </c>
      <c r="GYR63" s="746" t="s">
        <v>1196</v>
      </c>
      <c r="GYS63" s="746" t="s">
        <v>1196</v>
      </c>
      <c r="GYT63" s="746" t="s">
        <v>1196</v>
      </c>
      <c r="GYU63" s="746" t="s">
        <v>1196</v>
      </c>
      <c r="GYV63" s="746" t="s">
        <v>1196</v>
      </c>
      <c r="GYW63" s="746" t="s">
        <v>1196</v>
      </c>
      <c r="GYX63" s="746" t="s">
        <v>1196</v>
      </c>
      <c r="GYY63" s="746" t="s">
        <v>1196</v>
      </c>
      <c r="GYZ63" s="746" t="s">
        <v>1196</v>
      </c>
      <c r="GZA63" s="746" t="s">
        <v>1196</v>
      </c>
      <c r="GZB63" s="746" t="s">
        <v>1196</v>
      </c>
      <c r="GZC63" s="746" t="s">
        <v>1196</v>
      </c>
      <c r="GZD63" s="746" t="s">
        <v>1196</v>
      </c>
      <c r="GZE63" s="746" t="s">
        <v>1196</v>
      </c>
      <c r="GZF63" s="746" t="s">
        <v>1196</v>
      </c>
      <c r="GZG63" s="746" t="s">
        <v>1196</v>
      </c>
      <c r="GZH63" s="746" t="s">
        <v>1196</v>
      </c>
      <c r="GZI63" s="746" t="s">
        <v>1196</v>
      </c>
      <c r="GZJ63" s="746" t="s">
        <v>1196</v>
      </c>
      <c r="GZK63" s="746" t="s">
        <v>1196</v>
      </c>
      <c r="GZL63" s="746" t="s">
        <v>1196</v>
      </c>
      <c r="GZM63" s="746" t="s">
        <v>1196</v>
      </c>
      <c r="GZN63" s="746" t="s">
        <v>1196</v>
      </c>
      <c r="GZO63" s="746" t="s">
        <v>1196</v>
      </c>
      <c r="GZP63" s="746" t="s">
        <v>1196</v>
      </c>
      <c r="GZQ63" s="746" t="s">
        <v>1196</v>
      </c>
      <c r="GZR63" s="746" t="s">
        <v>1196</v>
      </c>
      <c r="GZS63" s="746" t="s">
        <v>1196</v>
      </c>
      <c r="GZT63" s="746" t="s">
        <v>1196</v>
      </c>
      <c r="GZU63" s="746" t="s">
        <v>1196</v>
      </c>
      <c r="GZV63" s="746" t="s">
        <v>1196</v>
      </c>
      <c r="GZW63" s="746" t="s">
        <v>1196</v>
      </c>
      <c r="GZX63" s="746" t="s">
        <v>1196</v>
      </c>
      <c r="GZY63" s="746" t="s">
        <v>1196</v>
      </c>
      <c r="GZZ63" s="746" t="s">
        <v>1196</v>
      </c>
      <c r="HAA63" s="746" t="s">
        <v>1196</v>
      </c>
      <c r="HAB63" s="746" t="s">
        <v>1196</v>
      </c>
      <c r="HAC63" s="746" t="s">
        <v>1196</v>
      </c>
      <c r="HAD63" s="746" t="s">
        <v>1196</v>
      </c>
      <c r="HAE63" s="746" t="s">
        <v>1196</v>
      </c>
      <c r="HAF63" s="746" t="s">
        <v>1196</v>
      </c>
      <c r="HAG63" s="746" t="s">
        <v>1196</v>
      </c>
      <c r="HAH63" s="746" t="s">
        <v>1196</v>
      </c>
      <c r="HAI63" s="746" t="s">
        <v>1196</v>
      </c>
      <c r="HAJ63" s="746" t="s">
        <v>1196</v>
      </c>
      <c r="HAK63" s="746" t="s">
        <v>1196</v>
      </c>
      <c r="HAL63" s="746" t="s">
        <v>1196</v>
      </c>
      <c r="HAM63" s="746" t="s">
        <v>1196</v>
      </c>
      <c r="HAN63" s="746" t="s">
        <v>1196</v>
      </c>
      <c r="HAO63" s="746" t="s">
        <v>1196</v>
      </c>
      <c r="HAP63" s="746" t="s">
        <v>1196</v>
      </c>
      <c r="HAQ63" s="746" t="s">
        <v>1196</v>
      </c>
      <c r="HAR63" s="746" t="s">
        <v>1196</v>
      </c>
      <c r="HAS63" s="746" t="s">
        <v>1196</v>
      </c>
      <c r="HAT63" s="746" t="s">
        <v>1196</v>
      </c>
      <c r="HAU63" s="746" t="s">
        <v>1196</v>
      </c>
      <c r="HAV63" s="746" t="s">
        <v>1196</v>
      </c>
      <c r="HAW63" s="746" t="s">
        <v>1196</v>
      </c>
      <c r="HAX63" s="746" t="s">
        <v>1196</v>
      </c>
      <c r="HAY63" s="746" t="s">
        <v>1196</v>
      </c>
      <c r="HAZ63" s="746" t="s">
        <v>1196</v>
      </c>
      <c r="HBA63" s="746" t="s">
        <v>1196</v>
      </c>
      <c r="HBB63" s="746" t="s">
        <v>1196</v>
      </c>
      <c r="HBC63" s="746" t="s">
        <v>1196</v>
      </c>
      <c r="HBD63" s="746" t="s">
        <v>1196</v>
      </c>
      <c r="HBE63" s="746" t="s">
        <v>1196</v>
      </c>
      <c r="HBF63" s="746" t="s">
        <v>1196</v>
      </c>
      <c r="HBG63" s="746" t="s">
        <v>1196</v>
      </c>
      <c r="HBH63" s="746" t="s">
        <v>1196</v>
      </c>
      <c r="HBI63" s="746" t="s">
        <v>1196</v>
      </c>
      <c r="HBJ63" s="746" t="s">
        <v>1196</v>
      </c>
      <c r="HBK63" s="746" t="s">
        <v>1196</v>
      </c>
      <c r="HBL63" s="746" t="s">
        <v>1196</v>
      </c>
      <c r="HBM63" s="746" t="s">
        <v>1196</v>
      </c>
      <c r="HBN63" s="746" t="s">
        <v>1196</v>
      </c>
      <c r="HBO63" s="746" t="s">
        <v>1196</v>
      </c>
      <c r="HBP63" s="746" t="s">
        <v>1196</v>
      </c>
      <c r="HBQ63" s="746" t="s">
        <v>1196</v>
      </c>
      <c r="HBR63" s="746" t="s">
        <v>1196</v>
      </c>
      <c r="HBS63" s="746" t="s">
        <v>1196</v>
      </c>
      <c r="HBT63" s="746" t="s">
        <v>1196</v>
      </c>
      <c r="HBU63" s="746" t="s">
        <v>1196</v>
      </c>
      <c r="HBV63" s="746" t="s">
        <v>1196</v>
      </c>
      <c r="HBW63" s="746" t="s">
        <v>1196</v>
      </c>
      <c r="HBX63" s="746" t="s">
        <v>1196</v>
      </c>
      <c r="HBY63" s="746" t="s">
        <v>1196</v>
      </c>
      <c r="HBZ63" s="746" t="s">
        <v>1196</v>
      </c>
      <c r="HCA63" s="746" t="s">
        <v>1196</v>
      </c>
      <c r="HCB63" s="746" t="s">
        <v>1196</v>
      </c>
      <c r="HCC63" s="746" t="s">
        <v>1196</v>
      </c>
      <c r="HCD63" s="746" t="s">
        <v>1196</v>
      </c>
      <c r="HCE63" s="746" t="s">
        <v>1196</v>
      </c>
      <c r="HCF63" s="746" t="s">
        <v>1196</v>
      </c>
      <c r="HCG63" s="746" t="s">
        <v>1196</v>
      </c>
      <c r="HCH63" s="746" t="s">
        <v>1196</v>
      </c>
      <c r="HCI63" s="746" t="s">
        <v>1196</v>
      </c>
      <c r="HCJ63" s="746" t="s">
        <v>1196</v>
      </c>
      <c r="HCK63" s="746" t="s">
        <v>1196</v>
      </c>
      <c r="HCL63" s="746" t="s">
        <v>1196</v>
      </c>
      <c r="HCM63" s="746" t="s">
        <v>1196</v>
      </c>
      <c r="HCN63" s="746" t="s">
        <v>1196</v>
      </c>
      <c r="HCO63" s="746" t="s">
        <v>1196</v>
      </c>
      <c r="HCP63" s="746" t="s">
        <v>1196</v>
      </c>
      <c r="HCQ63" s="746" t="s">
        <v>1196</v>
      </c>
      <c r="HCR63" s="746" t="s">
        <v>1196</v>
      </c>
      <c r="HCS63" s="746" t="s">
        <v>1196</v>
      </c>
      <c r="HCT63" s="746" t="s">
        <v>1196</v>
      </c>
      <c r="HCU63" s="746" t="s">
        <v>1196</v>
      </c>
      <c r="HCV63" s="746" t="s">
        <v>1196</v>
      </c>
      <c r="HCW63" s="746" t="s">
        <v>1196</v>
      </c>
      <c r="HCX63" s="746" t="s">
        <v>1196</v>
      </c>
      <c r="HCY63" s="746" t="s">
        <v>1196</v>
      </c>
      <c r="HCZ63" s="746" t="s">
        <v>1196</v>
      </c>
      <c r="HDA63" s="746" t="s">
        <v>1196</v>
      </c>
      <c r="HDB63" s="746" t="s">
        <v>1196</v>
      </c>
      <c r="HDC63" s="746" t="s">
        <v>1196</v>
      </c>
      <c r="HDD63" s="746" t="s">
        <v>1196</v>
      </c>
      <c r="HDE63" s="746" t="s">
        <v>1196</v>
      </c>
      <c r="HDF63" s="746" t="s">
        <v>1196</v>
      </c>
      <c r="HDG63" s="746" t="s">
        <v>1196</v>
      </c>
      <c r="HDH63" s="746" t="s">
        <v>1196</v>
      </c>
      <c r="HDI63" s="746" t="s">
        <v>1196</v>
      </c>
      <c r="HDJ63" s="746" t="s">
        <v>1196</v>
      </c>
      <c r="HDK63" s="746" t="s">
        <v>1196</v>
      </c>
      <c r="HDL63" s="746" t="s">
        <v>1196</v>
      </c>
      <c r="HDM63" s="746" t="s">
        <v>1196</v>
      </c>
      <c r="HDN63" s="746" t="s">
        <v>1196</v>
      </c>
      <c r="HDO63" s="746" t="s">
        <v>1196</v>
      </c>
      <c r="HDP63" s="746" t="s">
        <v>1196</v>
      </c>
      <c r="HDQ63" s="746" t="s">
        <v>1196</v>
      </c>
      <c r="HDR63" s="746" t="s">
        <v>1196</v>
      </c>
      <c r="HDS63" s="746" t="s">
        <v>1196</v>
      </c>
      <c r="HDT63" s="746" t="s">
        <v>1196</v>
      </c>
      <c r="HDU63" s="746" t="s">
        <v>1196</v>
      </c>
      <c r="HDV63" s="746" t="s">
        <v>1196</v>
      </c>
      <c r="HDW63" s="746" t="s">
        <v>1196</v>
      </c>
      <c r="HDX63" s="746" t="s">
        <v>1196</v>
      </c>
      <c r="HDY63" s="746" t="s">
        <v>1196</v>
      </c>
      <c r="HDZ63" s="746" t="s">
        <v>1196</v>
      </c>
      <c r="HEA63" s="746" t="s">
        <v>1196</v>
      </c>
      <c r="HEB63" s="746" t="s">
        <v>1196</v>
      </c>
      <c r="HEC63" s="746" t="s">
        <v>1196</v>
      </c>
      <c r="HED63" s="746" t="s">
        <v>1196</v>
      </c>
      <c r="HEE63" s="746" t="s">
        <v>1196</v>
      </c>
      <c r="HEF63" s="746" t="s">
        <v>1196</v>
      </c>
      <c r="HEG63" s="746" t="s">
        <v>1196</v>
      </c>
      <c r="HEH63" s="746" t="s">
        <v>1196</v>
      </c>
      <c r="HEI63" s="746" t="s">
        <v>1196</v>
      </c>
      <c r="HEJ63" s="746" t="s">
        <v>1196</v>
      </c>
      <c r="HEK63" s="746" t="s">
        <v>1196</v>
      </c>
      <c r="HEL63" s="746" t="s">
        <v>1196</v>
      </c>
      <c r="HEM63" s="746" t="s">
        <v>1196</v>
      </c>
      <c r="HEN63" s="746" t="s">
        <v>1196</v>
      </c>
      <c r="HEO63" s="746" t="s">
        <v>1196</v>
      </c>
      <c r="HEP63" s="746" t="s">
        <v>1196</v>
      </c>
      <c r="HEQ63" s="746" t="s">
        <v>1196</v>
      </c>
      <c r="HER63" s="746" t="s">
        <v>1196</v>
      </c>
      <c r="HES63" s="746" t="s">
        <v>1196</v>
      </c>
      <c r="HET63" s="746" t="s">
        <v>1196</v>
      </c>
      <c r="HEU63" s="746" t="s">
        <v>1196</v>
      </c>
      <c r="HEV63" s="746" t="s">
        <v>1196</v>
      </c>
      <c r="HEW63" s="746" t="s">
        <v>1196</v>
      </c>
      <c r="HEX63" s="746" t="s">
        <v>1196</v>
      </c>
      <c r="HEY63" s="746" t="s">
        <v>1196</v>
      </c>
      <c r="HEZ63" s="746" t="s">
        <v>1196</v>
      </c>
      <c r="HFA63" s="746" t="s">
        <v>1196</v>
      </c>
      <c r="HFB63" s="746" t="s">
        <v>1196</v>
      </c>
      <c r="HFC63" s="746" t="s">
        <v>1196</v>
      </c>
      <c r="HFD63" s="746" t="s">
        <v>1196</v>
      </c>
      <c r="HFE63" s="746" t="s">
        <v>1196</v>
      </c>
      <c r="HFF63" s="746" t="s">
        <v>1196</v>
      </c>
      <c r="HFG63" s="746" t="s">
        <v>1196</v>
      </c>
      <c r="HFH63" s="746" t="s">
        <v>1196</v>
      </c>
      <c r="HFI63" s="746" t="s">
        <v>1196</v>
      </c>
      <c r="HFJ63" s="746" t="s">
        <v>1196</v>
      </c>
      <c r="HFK63" s="746" t="s">
        <v>1196</v>
      </c>
      <c r="HFL63" s="746" t="s">
        <v>1196</v>
      </c>
      <c r="HFM63" s="746" t="s">
        <v>1196</v>
      </c>
      <c r="HFN63" s="746" t="s">
        <v>1196</v>
      </c>
      <c r="HFO63" s="746" t="s">
        <v>1196</v>
      </c>
      <c r="HFP63" s="746" t="s">
        <v>1196</v>
      </c>
      <c r="HFQ63" s="746" t="s">
        <v>1196</v>
      </c>
      <c r="HFR63" s="746" t="s">
        <v>1196</v>
      </c>
      <c r="HFS63" s="746" t="s">
        <v>1196</v>
      </c>
      <c r="HFT63" s="746" t="s">
        <v>1196</v>
      </c>
      <c r="HFU63" s="746" t="s">
        <v>1196</v>
      </c>
      <c r="HFV63" s="746" t="s">
        <v>1196</v>
      </c>
      <c r="HFW63" s="746" t="s">
        <v>1196</v>
      </c>
      <c r="HFX63" s="746" t="s">
        <v>1196</v>
      </c>
      <c r="HFY63" s="746" t="s">
        <v>1196</v>
      </c>
      <c r="HFZ63" s="746" t="s">
        <v>1196</v>
      </c>
      <c r="HGA63" s="746" t="s">
        <v>1196</v>
      </c>
      <c r="HGB63" s="746" t="s">
        <v>1196</v>
      </c>
      <c r="HGC63" s="746" t="s">
        <v>1196</v>
      </c>
      <c r="HGD63" s="746" t="s">
        <v>1196</v>
      </c>
      <c r="HGE63" s="746" t="s">
        <v>1196</v>
      </c>
      <c r="HGF63" s="746" t="s">
        <v>1196</v>
      </c>
      <c r="HGG63" s="746" t="s">
        <v>1196</v>
      </c>
      <c r="HGH63" s="746" t="s">
        <v>1196</v>
      </c>
      <c r="HGI63" s="746" t="s">
        <v>1196</v>
      </c>
      <c r="HGJ63" s="746" t="s">
        <v>1196</v>
      </c>
      <c r="HGK63" s="746" t="s">
        <v>1196</v>
      </c>
      <c r="HGL63" s="746" t="s">
        <v>1196</v>
      </c>
      <c r="HGM63" s="746" t="s">
        <v>1196</v>
      </c>
      <c r="HGN63" s="746" t="s">
        <v>1196</v>
      </c>
      <c r="HGO63" s="746" t="s">
        <v>1196</v>
      </c>
      <c r="HGP63" s="746" t="s">
        <v>1196</v>
      </c>
      <c r="HGQ63" s="746" t="s">
        <v>1196</v>
      </c>
      <c r="HGR63" s="746" t="s">
        <v>1196</v>
      </c>
      <c r="HGS63" s="746" t="s">
        <v>1196</v>
      </c>
      <c r="HGT63" s="746" t="s">
        <v>1196</v>
      </c>
      <c r="HGU63" s="746" t="s">
        <v>1196</v>
      </c>
      <c r="HGV63" s="746" t="s">
        <v>1196</v>
      </c>
      <c r="HGW63" s="746" t="s">
        <v>1196</v>
      </c>
      <c r="HGX63" s="746" t="s">
        <v>1196</v>
      </c>
      <c r="HGY63" s="746" t="s">
        <v>1196</v>
      </c>
      <c r="HGZ63" s="746" t="s">
        <v>1196</v>
      </c>
      <c r="HHA63" s="746" t="s">
        <v>1196</v>
      </c>
      <c r="HHB63" s="746" t="s">
        <v>1196</v>
      </c>
      <c r="HHC63" s="746" t="s">
        <v>1196</v>
      </c>
      <c r="HHD63" s="746" t="s">
        <v>1196</v>
      </c>
      <c r="HHE63" s="746" t="s">
        <v>1196</v>
      </c>
      <c r="HHF63" s="746" t="s">
        <v>1196</v>
      </c>
      <c r="HHG63" s="746" t="s">
        <v>1196</v>
      </c>
      <c r="HHH63" s="746" t="s">
        <v>1196</v>
      </c>
      <c r="HHI63" s="746" t="s">
        <v>1196</v>
      </c>
      <c r="HHJ63" s="746" t="s">
        <v>1196</v>
      </c>
      <c r="HHK63" s="746" t="s">
        <v>1196</v>
      </c>
      <c r="HHL63" s="746" t="s">
        <v>1196</v>
      </c>
      <c r="HHM63" s="746" t="s">
        <v>1196</v>
      </c>
      <c r="HHN63" s="746" t="s">
        <v>1196</v>
      </c>
      <c r="HHO63" s="746" t="s">
        <v>1196</v>
      </c>
      <c r="HHP63" s="746" t="s">
        <v>1196</v>
      </c>
      <c r="HHQ63" s="746" t="s">
        <v>1196</v>
      </c>
      <c r="HHR63" s="746" t="s">
        <v>1196</v>
      </c>
      <c r="HHS63" s="746" t="s">
        <v>1196</v>
      </c>
      <c r="HHT63" s="746" t="s">
        <v>1196</v>
      </c>
      <c r="HHU63" s="746" t="s">
        <v>1196</v>
      </c>
      <c r="HHV63" s="746" t="s">
        <v>1196</v>
      </c>
      <c r="HHW63" s="746" t="s">
        <v>1196</v>
      </c>
      <c r="HHX63" s="746" t="s">
        <v>1196</v>
      </c>
      <c r="HHY63" s="746" t="s">
        <v>1196</v>
      </c>
      <c r="HHZ63" s="746" t="s">
        <v>1196</v>
      </c>
      <c r="HIA63" s="746" t="s">
        <v>1196</v>
      </c>
      <c r="HIB63" s="746" t="s">
        <v>1196</v>
      </c>
      <c r="HIC63" s="746" t="s">
        <v>1196</v>
      </c>
      <c r="HID63" s="746" t="s">
        <v>1196</v>
      </c>
      <c r="HIE63" s="746" t="s">
        <v>1196</v>
      </c>
      <c r="HIF63" s="746" t="s">
        <v>1196</v>
      </c>
      <c r="HIG63" s="746" t="s">
        <v>1196</v>
      </c>
      <c r="HIH63" s="746" t="s">
        <v>1196</v>
      </c>
      <c r="HII63" s="746" t="s">
        <v>1196</v>
      </c>
      <c r="HIJ63" s="746" t="s">
        <v>1196</v>
      </c>
      <c r="HIK63" s="746" t="s">
        <v>1196</v>
      </c>
      <c r="HIL63" s="746" t="s">
        <v>1196</v>
      </c>
      <c r="HIM63" s="746" t="s">
        <v>1196</v>
      </c>
      <c r="HIN63" s="746" t="s">
        <v>1196</v>
      </c>
      <c r="HIO63" s="746" t="s">
        <v>1196</v>
      </c>
      <c r="HIP63" s="746" t="s">
        <v>1196</v>
      </c>
      <c r="HIQ63" s="746" t="s">
        <v>1196</v>
      </c>
      <c r="HIR63" s="746" t="s">
        <v>1196</v>
      </c>
      <c r="HIS63" s="746" t="s">
        <v>1196</v>
      </c>
      <c r="HIT63" s="746" t="s">
        <v>1196</v>
      </c>
      <c r="HIU63" s="746" t="s">
        <v>1196</v>
      </c>
      <c r="HIV63" s="746" t="s">
        <v>1196</v>
      </c>
      <c r="HIW63" s="746" t="s">
        <v>1196</v>
      </c>
      <c r="HIX63" s="746" t="s">
        <v>1196</v>
      </c>
      <c r="HIY63" s="746" t="s">
        <v>1196</v>
      </c>
      <c r="HIZ63" s="746" t="s">
        <v>1196</v>
      </c>
      <c r="HJA63" s="746" t="s">
        <v>1196</v>
      </c>
      <c r="HJB63" s="746" t="s">
        <v>1196</v>
      </c>
      <c r="HJC63" s="746" t="s">
        <v>1196</v>
      </c>
      <c r="HJD63" s="746" t="s">
        <v>1196</v>
      </c>
      <c r="HJE63" s="746" t="s">
        <v>1196</v>
      </c>
      <c r="HJF63" s="746" t="s">
        <v>1196</v>
      </c>
      <c r="HJG63" s="746" t="s">
        <v>1196</v>
      </c>
      <c r="HJH63" s="746" t="s">
        <v>1196</v>
      </c>
      <c r="HJI63" s="746" t="s">
        <v>1196</v>
      </c>
      <c r="HJJ63" s="746" t="s">
        <v>1196</v>
      </c>
      <c r="HJK63" s="746" t="s">
        <v>1196</v>
      </c>
      <c r="HJL63" s="746" t="s">
        <v>1196</v>
      </c>
      <c r="HJM63" s="746" t="s">
        <v>1196</v>
      </c>
      <c r="HJN63" s="746" t="s">
        <v>1196</v>
      </c>
      <c r="HJO63" s="746" t="s">
        <v>1196</v>
      </c>
      <c r="HJP63" s="746" t="s">
        <v>1196</v>
      </c>
      <c r="HJQ63" s="746" t="s">
        <v>1196</v>
      </c>
      <c r="HJR63" s="746" t="s">
        <v>1196</v>
      </c>
      <c r="HJS63" s="746" t="s">
        <v>1196</v>
      </c>
      <c r="HJT63" s="746" t="s">
        <v>1196</v>
      </c>
      <c r="HJU63" s="746" t="s">
        <v>1196</v>
      </c>
      <c r="HJV63" s="746" t="s">
        <v>1196</v>
      </c>
      <c r="HJW63" s="746" t="s">
        <v>1196</v>
      </c>
      <c r="HJX63" s="746" t="s">
        <v>1196</v>
      </c>
      <c r="HJY63" s="746" t="s">
        <v>1196</v>
      </c>
      <c r="HJZ63" s="746" t="s">
        <v>1196</v>
      </c>
      <c r="HKA63" s="746" t="s">
        <v>1196</v>
      </c>
      <c r="HKB63" s="746" t="s">
        <v>1196</v>
      </c>
      <c r="HKC63" s="746" t="s">
        <v>1196</v>
      </c>
      <c r="HKD63" s="746" t="s">
        <v>1196</v>
      </c>
      <c r="HKE63" s="746" t="s">
        <v>1196</v>
      </c>
      <c r="HKF63" s="746" t="s">
        <v>1196</v>
      </c>
      <c r="HKG63" s="746" t="s">
        <v>1196</v>
      </c>
      <c r="HKH63" s="746" t="s">
        <v>1196</v>
      </c>
      <c r="HKI63" s="746" t="s">
        <v>1196</v>
      </c>
      <c r="HKJ63" s="746" t="s">
        <v>1196</v>
      </c>
      <c r="HKK63" s="746" t="s">
        <v>1196</v>
      </c>
      <c r="HKL63" s="746" t="s">
        <v>1196</v>
      </c>
      <c r="HKM63" s="746" t="s">
        <v>1196</v>
      </c>
      <c r="HKN63" s="746" t="s">
        <v>1196</v>
      </c>
      <c r="HKO63" s="746" t="s">
        <v>1196</v>
      </c>
      <c r="HKP63" s="746" t="s">
        <v>1196</v>
      </c>
      <c r="HKQ63" s="746" t="s">
        <v>1196</v>
      </c>
      <c r="HKR63" s="746" t="s">
        <v>1196</v>
      </c>
      <c r="HKS63" s="746" t="s">
        <v>1196</v>
      </c>
      <c r="HKT63" s="746" t="s">
        <v>1196</v>
      </c>
      <c r="HKU63" s="746" t="s">
        <v>1196</v>
      </c>
      <c r="HKV63" s="746" t="s">
        <v>1196</v>
      </c>
      <c r="HKW63" s="746" t="s">
        <v>1196</v>
      </c>
      <c r="HKX63" s="746" t="s">
        <v>1196</v>
      </c>
      <c r="HKY63" s="746" t="s">
        <v>1196</v>
      </c>
      <c r="HKZ63" s="746" t="s">
        <v>1196</v>
      </c>
      <c r="HLA63" s="746" t="s">
        <v>1196</v>
      </c>
      <c r="HLB63" s="746" t="s">
        <v>1196</v>
      </c>
      <c r="HLC63" s="746" t="s">
        <v>1196</v>
      </c>
      <c r="HLD63" s="746" t="s">
        <v>1196</v>
      </c>
      <c r="HLE63" s="746" t="s">
        <v>1196</v>
      </c>
      <c r="HLF63" s="746" t="s">
        <v>1196</v>
      </c>
      <c r="HLG63" s="746" t="s">
        <v>1196</v>
      </c>
      <c r="HLH63" s="746" t="s">
        <v>1196</v>
      </c>
      <c r="HLI63" s="746" t="s">
        <v>1196</v>
      </c>
      <c r="HLJ63" s="746" t="s">
        <v>1196</v>
      </c>
      <c r="HLK63" s="746" t="s">
        <v>1196</v>
      </c>
      <c r="HLL63" s="746" t="s">
        <v>1196</v>
      </c>
      <c r="HLM63" s="746" t="s">
        <v>1196</v>
      </c>
      <c r="HLN63" s="746" t="s">
        <v>1196</v>
      </c>
      <c r="HLO63" s="746" t="s">
        <v>1196</v>
      </c>
      <c r="HLP63" s="746" t="s">
        <v>1196</v>
      </c>
      <c r="HLQ63" s="746" t="s">
        <v>1196</v>
      </c>
      <c r="HLR63" s="746" t="s">
        <v>1196</v>
      </c>
      <c r="HLS63" s="746" t="s">
        <v>1196</v>
      </c>
      <c r="HLT63" s="746" t="s">
        <v>1196</v>
      </c>
      <c r="HLU63" s="746" t="s">
        <v>1196</v>
      </c>
      <c r="HLV63" s="746" t="s">
        <v>1196</v>
      </c>
      <c r="HLW63" s="746" t="s">
        <v>1196</v>
      </c>
      <c r="HLX63" s="746" t="s">
        <v>1196</v>
      </c>
      <c r="HLY63" s="746" t="s">
        <v>1196</v>
      </c>
      <c r="HLZ63" s="746" t="s">
        <v>1196</v>
      </c>
      <c r="HMA63" s="746" t="s">
        <v>1196</v>
      </c>
      <c r="HMB63" s="746" t="s">
        <v>1196</v>
      </c>
      <c r="HMC63" s="746" t="s">
        <v>1196</v>
      </c>
      <c r="HMD63" s="746" t="s">
        <v>1196</v>
      </c>
      <c r="HME63" s="746" t="s">
        <v>1196</v>
      </c>
      <c r="HMF63" s="746" t="s">
        <v>1196</v>
      </c>
      <c r="HMG63" s="746" t="s">
        <v>1196</v>
      </c>
      <c r="HMH63" s="746" t="s">
        <v>1196</v>
      </c>
      <c r="HMI63" s="746" t="s">
        <v>1196</v>
      </c>
      <c r="HMJ63" s="746" t="s">
        <v>1196</v>
      </c>
      <c r="HMK63" s="746" t="s">
        <v>1196</v>
      </c>
      <c r="HML63" s="746" t="s">
        <v>1196</v>
      </c>
      <c r="HMM63" s="746" t="s">
        <v>1196</v>
      </c>
      <c r="HMN63" s="746" t="s">
        <v>1196</v>
      </c>
      <c r="HMO63" s="746" t="s">
        <v>1196</v>
      </c>
      <c r="HMP63" s="746" t="s">
        <v>1196</v>
      </c>
      <c r="HMQ63" s="746" t="s">
        <v>1196</v>
      </c>
      <c r="HMR63" s="746" t="s">
        <v>1196</v>
      </c>
      <c r="HMS63" s="746" t="s">
        <v>1196</v>
      </c>
      <c r="HMT63" s="746" t="s">
        <v>1196</v>
      </c>
      <c r="HMU63" s="746" t="s">
        <v>1196</v>
      </c>
      <c r="HMV63" s="746" t="s">
        <v>1196</v>
      </c>
      <c r="HMW63" s="746" t="s">
        <v>1196</v>
      </c>
      <c r="HMX63" s="746" t="s">
        <v>1196</v>
      </c>
      <c r="HMY63" s="746" t="s">
        <v>1196</v>
      </c>
      <c r="HMZ63" s="746" t="s">
        <v>1196</v>
      </c>
      <c r="HNA63" s="746" t="s">
        <v>1196</v>
      </c>
      <c r="HNB63" s="746" t="s">
        <v>1196</v>
      </c>
      <c r="HNC63" s="746" t="s">
        <v>1196</v>
      </c>
      <c r="HND63" s="746" t="s">
        <v>1196</v>
      </c>
      <c r="HNE63" s="746" t="s">
        <v>1196</v>
      </c>
      <c r="HNF63" s="746" t="s">
        <v>1196</v>
      </c>
      <c r="HNG63" s="746" t="s">
        <v>1196</v>
      </c>
      <c r="HNH63" s="746" t="s">
        <v>1196</v>
      </c>
      <c r="HNI63" s="746" t="s">
        <v>1196</v>
      </c>
      <c r="HNJ63" s="746" t="s">
        <v>1196</v>
      </c>
      <c r="HNK63" s="746" t="s">
        <v>1196</v>
      </c>
      <c r="HNL63" s="746" t="s">
        <v>1196</v>
      </c>
      <c r="HNM63" s="746" t="s">
        <v>1196</v>
      </c>
      <c r="HNN63" s="746" t="s">
        <v>1196</v>
      </c>
      <c r="HNO63" s="746" t="s">
        <v>1196</v>
      </c>
      <c r="HNP63" s="746" t="s">
        <v>1196</v>
      </c>
      <c r="HNQ63" s="746" t="s">
        <v>1196</v>
      </c>
      <c r="HNR63" s="746" t="s">
        <v>1196</v>
      </c>
      <c r="HNS63" s="746" t="s">
        <v>1196</v>
      </c>
      <c r="HNT63" s="746" t="s">
        <v>1196</v>
      </c>
      <c r="HNU63" s="746" t="s">
        <v>1196</v>
      </c>
      <c r="HNV63" s="746" t="s">
        <v>1196</v>
      </c>
      <c r="HNW63" s="746" t="s">
        <v>1196</v>
      </c>
      <c r="HNX63" s="746" t="s">
        <v>1196</v>
      </c>
      <c r="HNY63" s="746" t="s">
        <v>1196</v>
      </c>
      <c r="HNZ63" s="746" t="s">
        <v>1196</v>
      </c>
      <c r="HOA63" s="746" t="s">
        <v>1196</v>
      </c>
      <c r="HOB63" s="746" t="s">
        <v>1196</v>
      </c>
      <c r="HOC63" s="746" t="s">
        <v>1196</v>
      </c>
      <c r="HOD63" s="746" t="s">
        <v>1196</v>
      </c>
      <c r="HOE63" s="746" t="s">
        <v>1196</v>
      </c>
      <c r="HOF63" s="746" t="s">
        <v>1196</v>
      </c>
      <c r="HOG63" s="746" t="s">
        <v>1196</v>
      </c>
      <c r="HOH63" s="746" t="s">
        <v>1196</v>
      </c>
      <c r="HOI63" s="746" t="s">
        <v>1196</v>
      </c>
      <c r="HOJ63" s="746" t="s">
        <v>1196</v>
      </c>
      <c r="HOK63" s="746" t="s">
        <v>1196</v>
      </c>
      <c r="HOL63" s="746" t="s">
        <v>1196</v>
      </c>
      <c r="HOM63" s="746" t="s">
        <v>1196</v>
      </c>
      <c r="HON63" s="746" t="s">
        <v>1196</v>
      </c>
      <c r="HOO63" s="746" t="s">
        <v>1196</v>
      </c>
      <c r="HOP63" s="746" t="s">
        <v>1196</v>
      </c>
      <c r="HOQ63" s="746" t="s">
        <v>1196</v>
      </c>
      <c r="HOR63" s="746" t="s">
        <v>1196</v>
      </c>
      <c r="HOS63" s="746" t="s">
        <v>1196</v>
      </c>
      <c r="HOT63" s="746" t="s">
        <v>1196</v>
      </c>
      <c r="HOU63" s="746" t="s">
        <v>1196</v>
      </c>
      <c r="HOV63" s="746" t="s">
        <v>1196</v>
      </c>
      <c r="HOW63" s="746" t="s">
        <v>1196</v>
      </c>
      <c r="HOX63" s="746" t="s">
        <v>1196</v>
      </c>
      <c r="HOY63" s="746" t="s">
        <v>1196</v>
      </c>
      <c r="HOZ63" s="746" t="s">
        <v>1196</v>
      </c>
      <c r="HPA63" s="746" t="s">
        <v>1196</v>
      </c>
      <c r="HPB63" s="746" t="s">
        <v>1196</v>
      </c>
      <c r="HPC63" s="746" t="s">
        <v>1196</v>
      </c>
      <c r="HPD63" s="746" t="s">
        <v>1196</v>
      </c>
      <c r="HPE63" s="746" t="s">
        <v>1196</v>
      </c>
      <c r="HPF63" s="746" t="s">
        <v>1196</v>
      </c>
      <c r="HPG63" s="746" t="s">
        <v>1196</v>
      </c>
      <c r="HPH63" s="746" t="s">
        <v>1196</v>
      </c>
      <c r="HPI63" s="746" t="s">
        <v>1196</v>
      </c>
      <c r="HPJ63" s="746" t="s">
        <v>1196</v>
      </c>
      <c r="HPK63" s="746" t="s">
        <v>1196</v>
      </c>
      <c r="HPL63" s="746" t="s">
        <v>1196</v>
      </c>
      <c r="HPM63" s="746" t="s">
        <v>1196</v>
      </c>
      <c r="HPN63" s="746" t="s">
        <v>1196</v>
      </c>
      <c r="HPO63" s="746" t="s">
        <v>1196</v>
      </c>
      <c r="HPP63" s="746" t="s">
        <v>1196</v>
      </c>
      <c r="HPQ63" s="746" t="s">
        <v>1196</v>
      </c>
      <c r="HPR63" s="746" t="s">
        <v>1196</v>
      </c>
      <c r="HPS63" s="746" t="s">
        <v>1196</v>
      </c>
      <c r="HPT63" s="746" t="s">
        <v>1196</v>
      </c>
      <c r="HPU63" s="746" t="s">
        <v>1196</v>
      </c>
      <c r="HPV63" s="746" t="s">
        <v>1196</v>
      </c>
      <c r="HPW63" s="746" t="s">
        <v>1196</v>
      </c>
      <c r="HPX63" s="746" t="s">
        <v>1196</v>
      </c>
      <c r="HPY63" s="746" t="s">
        <v>1196</v>
      </c>
      <c r="HPZ63" s="746" t="s">
        <v>1196</v>
      </c>
      <c r="HQA63" s="746" t="s">
        <v>1196</v>
      </c>
      <c r="HQB63" s="746" t="s">
        <v>1196</v>
      </c>
      <c r="HQC63" s="746" t="s">
        <v>1196</v>
      </c>
      <c r="HQD63" s="746" t="s">
        <v>1196</v>
      </c>
      <c r="HQE63" s="746" t="s">
        <v>1196</v>
      </c>
      <c r="HQF63" s="746" t="s">
        <v>1196</v>
      </c>
      <c r="HQG63" s="746" t="s">
        <v>1196</v>
      </c>
      <c r="HQH63" s="746" t="s">
        <v>1196</v>
      </c>
      <c r="HQI63" s="746" t="s">
        <v>1196</v>
      </c>
      <c r="HQJ63" s="746" t="s">
        <v>1196</v>
      </c>
      <c r="HQK63" s="746" t="s">
        <v>1196</v>
      </c>
      <c r="HQL63" s="746" t="s">
        <v>1196</v>
      </c>
      <c r="HQM63" s="746" t="s">
        <v>1196</v>
      </c>
      <c r="HQN63" s="746" t="s">
        <v>1196</v>
      </c>
      <c r="HQO63" s="746" t="s">
        <v>1196</v>
      </c>
      <c r="HQP63" s="746" t="s">
        <v>1196</v>
      </c>
      <c r="HQQ63" s="746" t="s">
        <v>1196</v>
      </c>
      <c r="HQR63" s="746" t="s">
        <v>1196</v>
      </c>
      <c r="HQS63" s="746" t="s">
        <v>1196</v>
      </c>
      <c r="HQT63" s="746" t="s">
        <v>1196</v>
      </c>
      <c r="HQU63" s="746" t="s">
        <v>1196</v>
      </c>
      <c r="HQV63" s="746" t="s">
        <v>1196</v>
      </c>
      <c r="HQW63" s="746" t="s">
        <v>1196</v>
      </c>
      <c r="HQX63" s="746" t="s">
        <v>1196</v>
      </c>
      <c r="HQY63" s="746" t="s">
        <v>1196</v>
      </c>
      <c r="HQZ63" s="746" t="s">
        <v>1196</v>
      </c>
      <c r="HRA63" s="746" t="s">
        <v>1196</v>
      </c>
      <c r="HRB63" s="746" t="s">
        <v>1196</v>
      </c>
      <c r="HRC63" s="746" t="s">
        <v>1196</v>
      </c>
      <c r="HRD63" s="746" t="s">
        <v>1196</v>
      </c>
      <c r="HRE63" s="746" t="s">
        <v>1196</v>
      </c>
      <c r="HRF63" s="746" t="s">
        <v>1196</v>
      </c>
      <c r="HRG63" s="746" t="s">
        <v>1196</v>
      </c>
      <c r="HRH63" s="746" t="s">
        <v>1196</v>
      </c>
      <c r="HRI63" s="746" t="s">
        <v>1196</v>
      </c>
      <c r="HRJ63" s="746" t="s">
        <v>1196</v>
      </c>
      <c r="HRK63" s="746" t="s">
        <v>1196</v>
      </c>
      <c r="HRL63" s="746" t="s">
        <v>1196</v>
      </c>
      <c r="HRM63" s="746" t="s">
        <v>1196</v>
      </c>
      <c r="HRN63" s="746" t="s">
        <v>1196</v>
      </c>
      <c r="HRO63" s="746" t="s">
        <v>1196</v>
      </c>
      <c r="HRP63" s="746" t="s">
        <v>1196</v>
      </c>
      <c r="HRQ63" s="746" t="s">
        <v>1196</v>
      </c>
      <c r="HRR63" s="746" t="s">
        <v>1196</v>
      </c>
      <c r="HRS63" s="746" t="s">
        <v>1196</v>
      </c>
      <c r="HRT63" s="746" t="s">
        <v>1196</v>
      </c>
      <c r="HRU63" s="746" t="s">
        <v>1196</v>
      </c>
      <c r="HRV63" s="746" t="s">
        <v>1196</v>
      </c>
      <c r="HRW63" s="746" t="s">
        <v>1196</v>
      </c>
      <c r="HRX63" s="746" t="s">
        <v>1196</v>
      </c>
      <c r="HRY63" s="746" t="s">
        <v>1196</v>
      </c>
      <c r="HRZ63" s="746" t="s">
        <v>1196</v>
      </c>
      <c r="HSA63" s="746" t="s">
        <v>1196</v>
      </c>
      <c r="HSB63" s="746" t="s">
        <v>1196</v>
      </c>
      <c r="HSC63" s="746" t="s">
        <v>1196</v>
      </c>
      <c r="HSD63" s="746" t="s">
        <v>1196</v>
      </c>
      <c r="HSE63" s="746" t="s">
        <v>1196</v>
      </c>
      <c r="HSF63" s="746" t="s">
        <v>1196</v>
      </c>
      <c r="HSG63" s="746" t="s">
        <v>1196</v>
      </c>
      <c r="HSH63" s="746" t="s">
        <v>1196</v>
      </c>
      <c r="HSI63" s="746" t="s">
        <v>1196</v>
      </c>
      <c r="HSJ63" s="746" t="s">
        <v>1196</v>
      </c>
      <c r="HSK63" s="746" t="s">
        <v>1196</v>
      </c>
      <c r="HSL63" s="746" t="s">
        <v>1196</v>
      </c>
      <c r="HSM63" s="746" t="s">
        <v>1196</v>
      </c>
      <c r="HSN63" s="746" t="s">
        <v>1196</v>
      </c>
      <c r="HSO63" s="746" t="s">
        <v>1196</v>
      </c>
      <c r="HSP63" s="746" t="s">
        <v>1196</v>
      </c>
      <c r="HSQ63" s="746" t="s">
        <v>1196</v>
      </c>
      <c r="HSR63" s="746" t="s">
        <v>1196</v>
      </c>
      <c r="HSS63" s="746" t="s">
        <v>1196</v>
      </c>
      <c r="HST63" s="746" t="s">
        <v>1196</v>
      </c>
      <c r="HSU63" s="746" t="s">
        <v>1196</v>
      </c>
      <c r="HSV63" s="746" t="s">
        <v>1196</v>
      </c>
      <c r="HSW63" s="746" t="s">
        <v>1196</v>
      </c>
      <c r="HSX63" s="746" t="s">
        <v>1196</v>
      </c>
      <c r="HSY63" s="746" t="s">
        <v>1196</v>
      </c>
      <c r="HSZ63" s="746" t="s">
        <v>1196</v>
      </c>
      <c r="HTA63" s="746" t="s">
        <v>1196</v>
      </c>
      <c r="HTB63" s="746" t="s">
        <v>1196</v>
      </c>
      <c r="HTC63" s="746" t="s">
        <v>1196</v>
      </c>
      <c r="HTD63" s="746" t="s">
        <v>1196</v>
      </c>
      <c r="HTE63" s="746" t="s">
        <v>1196</v>
      </c>
      <c r="HTF63" s="746" t="s">
        <v>1196</v>
      </c>
      <c r="HTG63" s="746" t="s">
        <v>1196</v>
      </c>
      <c r="HTH63" s="746" t="s">
        <v>1196</v>
      </c>
      <c r="HTI63" s="746" t="s">
        <v>1196</v>
      </c>
      <c r="HTJ63" s="746" t="s">
        <v>1196</v>
      </c>
      <c r="HTK63" s="746" t="s">
        <v>1196</v>
      </c>
      <c r="HTL63" s="746" t="s">
        <v>1196</v>
      </c>
      <c r="HTM63" s="746" t="s">
        <v>1196</v>
      </c>
      <c r="HTN63" s="746" t="s">
        <v>1196</v>
      </c>
      <c r="HTO63" s="746" t="s">
        <v>1196</v>
      </c>
      <c r="HTP63" s="746" t="s">
        <v>1196</v>
      </c>
      <c r="HTQ63" s="746" t="s">
        <v>1196</v>
      </c>
      <c r="HTR63" s="746" t="s">
        <v>1196</v>
      </c>
      <c r="HTS63" s="746" t="s">
        <v>1196</v>
      </c>
      <c r="HTT63" s="746" t="s">
        <v>1196</v>
      </c>
      <c r="HTU63" s="746" t="s">
        <v>1196</v>
      </c>
      <c r="HTV63" s="746" t="s">
        <v>1196</v>
      </c>
      <c r="HTW63" s="746" t="s">
        <v>1196</v>
      </c>
      <c r="HTX63" s="746" t="s">
        <v>1196</v>
      </c>
      <c r="HTY63" s="746" t="s">
        <v>1196</v>
      </c>
      <c r="HTZ63" s="746" t="s">
        <v>1196</v>
      </c>
      <c r="HUA63" s="746" t="s">
        <v>1196</v>
      </c>
      <c r="HUB63" s="746" t="s">
        <v>1196</v>
      </c>
      <c r="HUC63" s="746" t="s">
        <v>1196</v>
      </c>
      <c r="HUD63" s="746" t="s">
        <v>1196</v>
      </c>
      <c r="HUE63" s="746" t="s">
        <v>1196</v>
      </c>
      <c r="HUF63" s="746" t="s">
        <v>1196</v>
      </c>
      <c r="HUG63" s="746" t="s">
        <v>1196</v>
      </c>
      <c r="HUH63" s="746" t="s">
        <v>1196</v>
      </c>
      <c r="HUI63" s="746" t="s">
        <v>1196</v>
      </c>
      <c r="HUJ63" s="746" t="s">
        <v>1196</v>
      </c>
      <c r="HUK63" s="746" t="s">
        <v>1196</v>
      </c>
      <c r="HUL63" s="746" t="s">
        <v>1196</v>
      </c>
      <c r="HUM63" s="746" t="s">
        <v>1196</v>
      </c>
      <c r="HUN63" s="746" t="s">
        <v>1196</v>
      </c>
      <c r="HUO63" s="746" t="s">
        <v>1196</v>
      </c>
      <c r="HUP63" s="746" t="s">
        <v>1196</v>
      </c>
      <c r="HUQ63" s="746" t="s">
        <v>1196</v>
      </c>
      <c r="HUR63" s="746" t="s">
        <v>1196</v>
      </c>
      <c r="HUS63" s="746" t="s">
        <v>1196</v>
      </c>
      <c r="HUT63" s="746" t="s">
        <v>1196</v>
      </c>
      <c r="HUU63" s="746" t="s">
        <v>1196</v>
      </c>
      <c r="HUV63" s="746" t="s">
        <v>1196</v>
      </c>
      <c r="HUW63" s="746" t="s">
        <v>1196</v>
      </c>
      <c r="HUX63" s="746" t="s">
        <v>1196</v>
      </c>
      <c r="HUY63" s="746" t="s">
        <v>1196</v>
      </c>
      <c r="HUZ63" s="746" t="s">
        <v>1196</v>
      </c>
      <c r="HVA63" s="746" t="s">
        <v>1196</v>
      </c>
      <c r="HVB63" s="746" t="s">
        <v>1196</v>
      </c>
      <c r="HVC63" s="746" t="s">
        <v>1196</v>
      </c>
      <c r="HVD63" s="746" t="s">
        <v>1196</v>
      </c>
      <c r="HVE63" s="746" t="s">
        <v>1196</v>
      </c>
      <c r="HVF63" s="746" t="s">
        <v>1196</v>
      </c>
      <c r="HVG63" s="746" t="s">
        <v>1196</v>
      </c>
      <c r="HVH63" s="746" t="s">
        <v>1196</v>
      </c>
      <c r="HVI63" s="746" t="s">
        <v>1196</v>
      </c>
      <c r="HVJ63" s="746" t="s">
        <v>1196</v>
      </c>
      <c r="HVK63" s="746" t="s">
        <v>1196</v>
      </c>
      <c r="HVL63" s="746" t="s">
        <v>1196</v>
      </c>
      <c r="HVM63" s="746" t="s">
        <v>1196</v>
      </c>
      <c r="HVN63" s="746" t="s">
        <v>1196</v>
      </c>
      <c r="HVO63" s="746" t="s">
        <v>1196</v>
      </c>
      <c r="HVP63" s="746" t="s">
        <v>1196</v>
      </c>
      <c r="HVQ63" s="746" t="s">
        <v>1196</v>
      </c>
      <c r="HVR63" s="746" t="s">
        <v>1196</v>
      </c>
      <c r="HVS63" s="746" t="s">
        <v>1196</v>
      </c>
      <c r="HVT63" s="746" t="s">
        <v>1196</v>
      </c>
      <c r="HVU63" s="746" t="s">
        <v>1196</v>
      </c>
      <c r="HVV63" s="746" t="s">
        <v>1196</v>
      </c>
      <c r="HVW63" s="746" t="s">
        <v>1196</v>
      </c>
      <c r="HVX63" s="746" t="s">
        <v>1196</v>
      </c>
      <c r="HVY63" s="746" t="s">
        <v>1196</v>
      </c>
      <c r="HVZ63" s="746" t="s">
        <v>1196</v>
      </c>
      <c r="HWA63" s="746" t="s">
        <v>1196</v>
      </c>
      <c r="HWB63" s="746" t="s">
        <v>1196</v>
      </c>
      <c r="HWC63" s="746" t="s">
        <v>1196</v>
      </c>
      <c r="HWD63" s="746" t="s">
        <v>1196</v>
      </c>
      <c r="HWE63" s="746" t="s">
        <v>1196</v>
      </c>
      <c r="HWF63" s="746" t="s">
        <v>1196</v>
      </c>
      <c r="HWG63" s="746" t="s">
        <v>1196</v>
      </c>
      <c r="HWH63" s="746" t="s">
        <v>1196</v>
      </c>
      <c r="HWI63" s="746" t="s">
        <v>1196</v>
      </c>
      <c r="HWJ63" s="746" t="s">
        <v>1196</v>
      </c>
      <c r="HWK63" s="746" t="s">
        <v>1196</v>
      </c>
      <c r="HWL63" s="746" t="s">
        <v>1196</v>
      </c>
      <c r="HWM63" s="746" t="s">
        <v>1196</v>
      </c>
      <c r="HWN63" s="746" t="s">
        <v>1196</v>
      </c>
      <c r="HWO63" s="746" t="s">
        <v>1196</v>
      </c>
      <c r="HWP63" s="746" t="s">
        <v>1196</v>
      </c>
      <c r="HWQ63" s="746" t="s">
        <v>1196</v>
      </c>
      <c r="HWR63" s="746" t="s">
        <v>1196</v>
      </c>
      <c r="HWS63" s="746" t="s">
        <v>1196</v>
      </c>
      <c r="HWT63" s="746" t="s">
        <v>1196</v>
      </c>
      <c r="HWU63" s="746" t="s">
        <v>1196</v>
      </c>
      <c r="HWV63" s="746" t="s">
        <v>1196</v>
      </c>
      <c r="HWW63" s="746" t="s">
        <v>1196</v>
      </c>
      <c r="HWX63" s="746" t="s">
        <v>1196</v>
      </c>
      <c r="HWY63" s="746" t="s">
        <v>1196</v>
      </c>
      <c r="HWZ63" s="746" t="s">
        <v>1196</v>
      </c>
      <c r="HXA63" s="746" t="s">
        <v>1196</v>
      </c>
      <c r="HXB63" s="746" t="s">
        <v>1196</v>
      </c>
      <c r="HXC63" s="746" t="s">
        <v>1196</v>
      </c>
      <c r="HXD63" s="746" t="s">
        <v>1196</v>
      </c>
      <c r="HXE63" s="746" t="s">
        <v>1196</v>
      </c>
      <c r="HXF63" s="746" t="s">
        <v>1196</v>
      </c>
      <c r="HXG63" s="746" t="s">
        <v>1196</v>
      </c>
      <c r="HXH63" s="746" t="s">
        <v>1196</v>
      </c>
      <c r="HXI63" s="746" t="s">
        <v>1196</v>
      </c>
      <c r="HXJ63" s="746" t="s">
        <v>1196</v>
      </c>
      <c r="HXK63" s="746" t="s">
        <v>1196</v>
      </c>
      <c r="HXL63" s="746" t="s">
        <v>1196</v>
      </c>
      <c r="HXM63" s="746" t="s">
        <v>1196</v>
      </c>
      <c r="HXN63" s="746" t="s">
        <v>1196</v>
      </c>
      <c r="HXO63" s="746" t="s">
        <v>1196</v>
      </c>
      <c r="HXP63" s="746" t="s">
        <v>1196</v>
      </c>
      <c r="HXQ63" s="746" t="s">
        <v>1196</v>
      </c>
      <c r="HXR63" s="746" t="s">
        <v>1196</v>
      </c>
      <c r="HXS63" s="746" t="s">
        <v>1196</v>
      </c>
      <c r="HXT63" s="746" t="s">
        <v>1196</v>
      </c>
      <c r="HXU63" s="746" t="s">
        <v>1196</v>
      </c>
      <c r="HXV63" s="746" t="s">
        <v>1196</v>
      </c>
      <c r="HXW63" s="746" t="s">
        <v>1196</v>
      </c>
      <c r="HXX63" s="746" t="s">
        <v>1196</v>
      </c>
      <c r="HXY63" s="746" t="s">
        <v>1196</v>
      </c>
      <c r="HXZ63" s="746" t="s">
        <v>1196</v>
      </c>
      <c r="HYA63" s="746" t="s">
        <v>1196</v>
      </c>
      <c r="HYB63" s="746" t="s">
        <v>1196</v>
      </c>
      <c r="HYC63" s="746" t="s">
        <v>1196</v>
      </c>
      <c r="HYD63" s="746" t="s">
        <v>1196</v>
      </c>
      <c r="HYE63" s="746" t="s">
        <v>1196</v>
      </c>
      <c r="HYF63" s="746" t="s">
        <v>1196</v>
      </c>
      <c r="HYG63" s="746" t="s">
        <v>1196</v>
      </c>
      <c r="HYH63" s="746" t="s">
        <v>1196</v>
      </c>
      <c r="HYI63" s="746" t="s">
        <v>1196</v>
      </c>
      <c r="HYJ63" s="746" t="s">
        <v>1196</v>
      </c>
      <c r="HYK63" s="746" t="s">
        <v>1196</v>
      </c>
      <c r="HYL63" s="746" t="s">
        <v>1196</v>
      </c>
      <c r="HYM63" s="746" t="s">
        <v>1196</v>
      </c>
      <c r="HYN63" s="746" t="s">
        <v>1196</v>
      </c>
      <c r="HYO63" s="746" t="s">
        <v>1196</v>
      </c>
      <c r="HYP63" s="746" t="s">
        <v>1196</v>
      </c>
      <c r="HYQ63" s="746" t="s">
        <v>1196</v>
      </c>
      <c r="HYR63" s="746" t="s">
        <v>1196</v>
      </c>
      <c r="HYS63" s="746" t="s">
        <v>1196</v>
      </c>
      <c r="HYT63" s="746" t="s">
        <v>1196</v>
      </c>
      <c r="HYU63" s="746" t="s">
        <v>1196</v>
      </c>
      <c r="HYV63" s="746" t="s">
        <v>1196</v>
      </c>
      <c r="HYW63" s="746" t="s">
        <v>1196</v>
      </c>
      <c r="HYX63" s="746" t="s">
        <v>1196</v>
      </c>
      <c r="HYY63" s="746" t="s">
        <v>1196</v>
      </c>
      <c r="HYZ63" s="746" t="s">
        <v>1196</v>
      </c>
      <c r="HZA63" s="746" t="s">
        <v>1196</v>
      </c>
      <c r="HZB63" s="746" t="s">
        <v>1196</v>
      </c>
      <c r="HZC63" s="746" t="s">
        <v>1196</v>
      </c>
      <c r="HZD63" s="746" t="s">
        <v>1196</v>
      </c>
      <c r="HZE63" s="746" t="s">
        <v>1196</v>
      </c>
      <c r="HZF63" s="746" t="s">
        <v>1196</v>
      </c>
      <c r="HZG63" s="746" t="s">
        <v>1196</v>
      </c>
      <c r="HZH63" s="746" t="s">
        <v>1196</v>
      </c>
      <c r="HZI63" s="746" t="s">
        <v>1196</v>
      </c>
      <c r="HZJ63" s="746" t="s">
        <v>1196</v>
      </c>
      <c r="HZK63" s="746" t="s">
        <v>1196</v>
      </c>
      <c r="HZL63" s="746" t="s">
        <v>1196</v>
      </c>
      <c r="HZM63" s="746" t="s">
        <v>1196</v>
      </c>
      <c r="HZN63" s="746" t="s">
        <v>1196</v>
      </c>
      <c r="HZO63" s="746" t="s">
        <v>1196</v>
      </c>
      <c r="HZP63" s="746" t="s">
        <v>1196</v>
      </c>
      <c r="HZQ63" s="746" t="s">
        <v>1196</v>
      </c>
      <c r="HZR63" s="746" t="s">
        <v>1196</v>
      </c>
      <c r="HZS63" s="746" t="s">
        <v>1196</v>
      </c>
      <c r="HZT63" s="746" t="s">
        <v>1196</v>
      </c>
      <c r="HZU63" s="746" t="s">
        <v>1196</v>
      </c>
      <c r="HZV63" s="746" t="s">
        <v>1196</v>
      </c>
      <c r="HZW63" s="746" t="s">
        <v>1196</v>
      </c>
      <c r="HZX63" s="746" t="s">
        <v>1196</v>
      </c>
      <c r="HZY63" s="746" t="s">
        <v>1196</v>
      </c>
      <c r="HZZ63" s="746" t="s">
        <v>1196</v>
      </c>
      <c r="IAA63" s="746" t="s">
        <v>1196</v>
      </c>
      <c r="IAB63" s="746" t="s">
        <v>1196</v>
      </c>
      <c r="IAC63" s="746" t="s">
        <v>1196</v>
      </c>
      <c r="IAD63" s="746" t="s">
        <v>1196</v>
      </c>
      <c r="IAE63" s="746" t="s">
        <v>1196</v>
      </c>
      <c r="IAF63" s="746" t="s">
        <v>1196</v>
      </c>
      <c r="IAG63" s="746" t="s">
        <v>1196</v>
      </c>
      <c r="IAH63" s="746" t="s">
        <v>1196</v>
      </c>
      <c r="IAI63" s="746" t="s">
        <v>1196</v>
      </c>
      <c r="IAJ63" s="746" t="s">
        <v>1196</v>
      </c>
      <c r="IAK63" s="746" t="s">
        <v>1196</v>
      </c>
      <c r="IAL63" s="746" t="s">
        <v>1196</v>
      </c>
      <c r="IAM63" s="746" t="s">
        <v>1196</v>
      </c>
      <c r="IAN63" s="746" t="s">
        <v>1196</v>
      </c>
      <c r="IAO63" s="746" t="s">
        <v>1196</v>
      </c>
      <c r="IAP63" s="746" t="s">
        <v>1196</v>
      </c>
      <c r="IAQ63" s="746" t="s">
        <v>1196</v>
      </c>
      <c r="IAR63" s="746" t="s">
        <v>1196</v>
      </c>
      <c r="IAS63" s="746" t="s">
        <v>1196</v>
      </c>
      <c r="IAT63" s="746" t="s">
        <v>1196</v>
      </c>
      <c r="IAU63" s="746" t="s">
        <v>1196</v>
      </c>
      <c r="IAV63" s="746" t="s">
        <v>1196</v>
      </c>
      <c r="IAW63" s="746" t="s">
        <v>1196</v>
      </c>
      <c r="IAX63" s="746" t="s">
        <v>1196</v>
      </c>
      <c r="IAY63" s="746" t="s">
        <v>1196</v>
      </c>
      <c r="IAZ63" s="746" t="s">
        <v>1196</v>
      </c>
      <c r="IBA63" s="746" t="s">
        <v>1196</v>
      </c>
      <c r="IBB63" s="746" t="s">
        <v>1196</v>
      </c>
      <c r="IBC63" s="746" t="s">
        <v>1196</v>
      </c>
      <c r="IBD63" s="746" t="s">
        <v>1196</v>
      </c>
      <c r="IBE63" s="746" t="s">
        <v>1196</v>
      </c>
      <c r="IBF63" s="746" t="s">
        <v>1196</v>
      </c>
      <c r="IBG63" s="746" t="s">
        <v>1196</v>
      </c>
      <c r="IBH63" s="746" t="s">
        <v>1196</v>
      </c>
      <c r="IBI63" s="746" t="s">
        <v>1196</v>
      </c>
      <c r="IBJ63" s="746" t="s">
        <v>1196</v>
      </c>
      <c r="IBK63" s="746" t="s">
        <v>1196</v>
      </c>
      <c r="IBL63" s="746" t="s">
        <v>1196</v>
      </c>
      <c r="IBM63" s="746" t="s">
        <v>1196</v>
      </c>
      <c r="IBN63" s="746" t="s">
        <v>1196</v>
      </c>
      <c r="IBO63" s="746" t="s">
        <v>1196</v>
      </c>
      <c r="IBP63" s="746" t="s">
        <v>1196</v>
      </c>
      <c r="IBQ63" s="746" t="s">
        <v>1196</v>
      </c>
      <c r="IBR63" s="746" t="s">
        <v>1196</v>
      </c>
      <c r="IBS63" s="746" t="s">
        <v>1196</v>
      </c>
      <c r="IBT63" s="746" t="s">
        <v>1196</v>
      </c>
      <c r="IBU63" s="746" t="s">
        <v>1196</v>
      </c>
      <c r="IBV63" s="746" t="s">
        <v>1196</v>
      </c>
      <c r="IBW63" s="746" t="s">
        <v>1196</v>
      </c>
      <c r="IBX63" s="746" t="s">
        <v>1196</v>
      </c>
      <c r="IBY63" s="746" t="s">
        <v>1196</v>
      </c>
      <c r="IBZ63" s="746" t="s">
        <v>1196</v>
      </c>
      <c r="ICA63" s="746" t="s">
        <v>1196</v>
      </c>
      <c r="ICB63" s="746" t="s">
        <v>1196</v>
      </c>
      <c r="ICC63" s="746" t="s">
        <v>1196</v>
      </c>
      <c r="ICD63" s="746" t="s">
        <v>1196</v>
      </c>
      <c r="ICE63" s="746" t="s">
        <v>1196</v>
      </c>
      <c r="ICF63" s="746" t="s">
        <v>1196</v>
      </c>
      <c r="ICG63" s="746" t="s">
        <v>1196</v>
      </c>
      <c r="ICH63" s="746" t="s">
        <v>1196</v>
      </c>
      <c r="ICI63" s="746" t="s">
        <v>1196</v>
      </c>
      <c r="ICJ63" s="746" t="s">
        <v>1196</v>
      </c>
      <c r="ICK63" s="746" t="s">
        <v>1196</v>
      </c>
      <c r="ICL63" s="746" t="s">
        <v>1196</v>
      </c>
      <c r="ICM63" s="746" t="s">
        <v>1196</v>
      </c>
      <c r="ICN63" s="746" t="s">
        <v>1196</v>
      </c>
      <c r="ICO63" s="746" t="s">
        <v>1196</v>
      </c>
      <c r="ICP63" s="746" t="s">
        <v>1196</v>
      </c>
      <c r="ICQ63" s="746" t="s">
        <v>1196</v>
      </c>
      <c r="ICR63" s="746" t="s">
        <v>1196</v>
      </c>
      <c r="ICS63" s="746" t="s">
        <v>1196</v>
      </c>
      <c r="ICT63" s="746" t="s">
        <v>1196</v>
      </c>
      <c r="ICU63" s="746" t="s">
        <v>1196</v>
      </c>
      <c r="ICV63" s="746" t="s">
        <v>1196</v>
      </c>
      <c r="ICW63" s="746" t="s">
        <v>1196</v>
      </c>
      <c r="ICX63" s="746" t="s">
        <v>1196</v>
      </c>
      <c r="ICY63" s="746" t="s">
        <v>1196</v>
      </c>
      <c r="ICZ63" s="746" t="s">
        <v>1196</v>
      </c>
      <c r="IDA63" s="746" t="s">
        <v>1196</v>
      </c>
      <c r="IDB63" s="746" t="s">
        <v>1196</v>
      </c>
      <c r="IDC63" s="746" t="s">
        <v>1196</v>
      </c>
      <c r="IDD63" s="746" t="s">
        <v>1196</v>
      </c>
      <c r="IDE63" s="746" t="s">
        <v>1196</v>
      </c>
      <c r="IDF63" s="746" t="s">
        <v>1196</v>
      </c>
      <c r="IDG63" s="746" t="s">
        <v>1196</v>
      </c>
      <c r="IDH63" s="746" t="s">
        <v>1196</v>
      </c>
      <c r="IDI63" s="746" t="s">
        <v>1196</v>
      </c>
      <c r="IDJ63" s="746" t="s">
        <v>1196</v>
      </c>
      <c r="IDK63" s="746" t="s">
        <v>1196</v>
      </c>
      <c r="IDL63" s="746" t="s">
        <v>1196</v>
      </c>
      <c r="IDM63" s="746" t="s">
        <v>1196</v>
      </c>
      <c r="IDN63" s="746" t="s">
        <v>1196</v>
      </c>
      <c r="IDO63" s="746" t="s">
        <v>1196</v>
      </c>
      <c r="IDP63" s="746" t="s">
        <v>1196</v>
      </c>
      <c r="IDQ63" s="746" t="s">
        <v>1196</v>
      </c>
      <c r="IDR63" s="746" t="s">
        <v>1196</v>
      </c>
      <c r="IDS63" s="746" t="s">
        <v>1196</v>
      </c>
      <c r="IDT63" s="746" t="s">
        <v>1196</v>
      </c>
      <c r="IDU63" s="746" t="s">
        <v>1196</v>
      </c>
      <c r="IDV63" s="746" t="s">
        <v>1196</v>
      </c>
      <c r="IDW63" s="746" t="s">
        <v>1196</v>
      </c>
      <c r="IDX63" s="746" t="s">
        <v>1196</v>
      </c>
      <c r="IDY63" s="746" t="s">
        <v>1196</v>
      </c>
      <c r="IDZ63" s="746" t="s">
        <v>1196</v>
      </c>
      <c r="IEA63" s="746" t="s">
        <v>1196</v>
      </c>
      <c r="IEB63" s="746" t="s">
        <v>1196</v>
      </c>
      <c r="IEC63" s="746" t="s">
        <v>1196</v>
      </c>
      <c r="IED63" s="746" t="s">
        <v>1196</v>
      </c>
      <c r="IEE63" s="746" t="s">
        <v>1196</v>
      </c>
      <c r="IEF63" s="746" t="s">
        <v>1196</v>
      </c>
      <c r="IEG63" s="746" t="s">
        <v>1196</v>
      </c>
      <c r="IEH63" s="746" t="s">
        <v>1196</v>
      </c>
      <c r="IEI63" s="746" t="s">
        <v>1196</v>
      </c>
      <c r="IEJ63" s="746" t="s">
        <v>1196</v>
      </c>
      <c r="IEK63" s="746" t="s">
        <v>1196</v>
      </c>
      <c r="IEL63" s="746" t="s">
        <v>1196</v>
      </c>
      <c r="IEM63" s="746" t="s">
        <v>1196</v>
      </c>
      <c r="IEN63" s="746" t="s">
        <v>1196</v>
      </c>
      <c r="IEO63" s="746" t="s">
        <v>1196</v>
      </c>
      <c r="IEP63" s="746" t="s">
        <v>1196</v>
      </c>
      <c r="IEQ63" s="746" t="s">
        <v>1196</v>
      </c>
      <c r="IER63" s="746" t="s">
        <v>1196</v>
      </c>
      <c r="IES63" s="746" t="s">
        <v>1196</v>
      </c>
      <c r="IET63" s="746" t="s">
        <v>1196</v>
      </c>
      <c r="IEU63" s="746" t="s">
        <v>1196</v>
      </c>
      <c r="IEV63" s="746" t="s">
        <v>1196</v>
      </c>
      <c r="IEW63" s="746" t="s">
        <v>1196</v>
      </c>
      <c r="IEX63" s="746" t="s">
        <v>1196</v>
      </c>
      <c r="IEY63" s="746" t="s">
        <v>1196</v>
      </c>
      <c r="IEZ63" s="746" t="s">
        <v>1196</v>
      </c>
      <c r="IFA63" s="746" t="s">
        <v>1196</v>
      </c>
      <c r="IFB63" s="746" t="s">
        <v>1196</v>
      </c>
      <c r="IFC63" s="746" t="s">
        <v>1196</v>
      </c>
      <c r="IFD63" s="746" t="s">
        <v>1196</v>
      </c>
      <c r="IFE63" s="746" t="s">
        <v>1196</v>
      </c>
      <c r="IFF63" s="746" t="s">
        <v>1196</v>
      </c>
      <c r="IFG63" s="746" t="s">
        <v>1196</v>
      </c>
      <c r="IFH63" s="746" t="s">
        <v>1196</v>
      </c>
      <c r="IFI63" s="746" t="s">
        <v>1196</v>
      </c>
      <c r="IFJ63" s="746" t="s">
        <v>1196</v>
      </c>
      <c r="IFK63" s="746" t="s">
        <v>1196</v>
      </c>
      <c r="IFL63" s="746" t="s">
        <v>1196</v>
      </c>
      <c r="IFM63" s="746" t="s">
        <v>1196</v>
      </c>
      <c r="IFN63" s="746" t="s">
        <v>1196</v>
      </c>
      <c r="IFO63" s="746" t="s">
        <v>1196</v>
      </c>
      <c r="IFP63" s="746" t="s">
        <v>1196</v>
      </c>
      <c r="IFQ63" s="746" t="s">
        <v>1196</v>
      </c>
      <c r="IFR63" s="746" t="s">
        <v>1196</v>
      </c>
      <c r="IFS63" s="746" t="s">
        <v>1196</v>
      </c>
      <c r="IFT63" s="746" t="s">
        <v>1196</v>
      </c>
      <c r="IFU63" s="746" t="s">
        <v>1196</v>
      </c>
      <c r="IFV63" s="746" t="s">
        <v>1196</v>
      </c>
      <c r="IFW63" s="746" t="s">
        <v>1196</v>
      </c>
      <c r="IFX63" s="746" t="s">
        <v>1196</v>
      </c>
      <c r="IFY63" s="746" t="s">
        <v>1196</v>
      </c>
      <c r="IFZ63" s="746" t="s">
        <v>1196</v>
      </c>
      <c r="IGA63" s="746" t="s">
        <v>1196</v>
      </c>
      <c r="IGB63" s="746" t="s">
        <v>1196</v>
      </c>
      <c r="IGC63" s="746" t="s">
        <v>1196</v>
      </c>
      <c r="IGD63" s="746" t="s">
        <v>1196</v>
      </c>
      <c r="IGE63" s="746" t="s">
        <v>1196</v>
      </c>
      <c r="IGF63" s="746" t="s">
        <v>1196</v>
      </c>
      <c r="IGG63" s="746" t="s">
        <v>1196</v>
      </c>
      <c r="IGH63" s="746" t="s">
        <v>1196</v>
      </c>
      <c r="IGI63" s="746" t="s">
        <v>1196</v>
      </c>
      <c r="IGJ63" s="746" t="s">
        <v>1196</v>
      </c>
      <c r="IGK63" s="746" t="s">
        <v>1196</v>
      </c>
      <c r="IGL63" s="746" t="s">
        <v>1196</v>
      </c>
      <c r="IGM63" s="746" t="s">
        <v>1196</v>
      </c>
      <c r="IGN63" s="746" t="s">
        <v>1196</v>
      </c>
      <c r="IGO63" s="746" t="s">
        <v>1196</v>
      </c>
      <c r="IGP63" s="746" t="s">
        <v>1196</v>
      </c>
      <c r="IGQ63" s="746" t="s">
        <v>1196</v>
      </c>
      <c r="IGR63" s="746" t="s">
        <v>1196</v>
      </c>
      <c r="IGS63" s="746" t="s">
        <v>1196</v>
      </c>
      <c r="IGT63" s="746" t="s">
        <v>1196</v>
      </c>
      <c r="IGU63" s="746" t="s">
        <v>1196</v>
      </c>
      <c r="IGV63" s="746" t="s">
        <v>1196</v>
      </c>
      <c r="IGW63" s="746" t="s">
        <v>1196</v>
      </c>
      <c r="IGX63" s="746" t="s">
        <v>1196</v>
      </c>
      <c r="IGY63" s="746" t="s">
        <v>1196</v>
      </c>
      <c r="IGZ63" s="746" t="s">
        <v>1196</v>
      </c>
      <c r="IHA63" s="746" t="s">
        <v>1196</v>
      </c>
      <c r="IHB63" s="746" t="s">
        <v>1196</v>
      </c>
      <c r="IHC63" s="746" t="s">
        <v>1196</v>
      </c>
      <c r="IHD63" s="746" t="s">
        <v>1196</v>
      </c>
      <c r="IHE63" s="746" t="s">
        <v>1196</v>
      </c>
      <c r="IHF63" s="746" t="s">
        <v>1196</v>
      </c>
      <c r="IHG63" s="746" t="s">
        <v>1196</v>
      </c>
      <c r="IHH63" s="746" t="s">
        <v>1196</v>
      </c>
      <c r="IHI63" s="746" t="s">
        <v>1196</v>
      </c>
      <c r="IHJ63" s="746" t="s">
        <v>1196</v>
      </c>
      <c r="IHK63" s="746" t="s">
        <v>1196</v>
      </c>
      <c r="IHL63" s="746" t="s">
        <v>1196</v>
      </c>
      <c r="IHM63" s="746" t="s">
        <v>1196</v>
      </c>
      <c r="IHN63" s="746" t="s">
        <v>1196</v>
      </c>
      <c r="IHO63" s="746" t="s">
        <v>1196</v>
      </c>
      <c r="IHP63" s="746" t="s">
        <v>1196</v>
      </c>
      <c r="IHQ63" s="746" t="s">
        <v>1196</v>
      </c>
      <c r="IHR63" s="746" t="s">
        <v>1196</v>
      </c>
      <c r="IHS63" s="746" t="s">
        <v>1196</v>
      </c>
      <c r="IHT63" s="746" t="s">
        <v>1196</v>
      </c>
      <c r="IHU63" s="746" t="s">
        <v>1196</v>
      </c>
      <c r="IHV63" s="746" t="s">
        <v>1196</v>
      </c>
      <c r="IHW63" s="746" t="s">
        <v>1196</v>
      </c>
      <c r="IHX63" s="746" t="s">
        <v>1196</v>
      </c>
      <c r="IHY63" s="746" t="s">
        <v>1196</v>
      </c>
      <c r="IHZ63" s="746" t="s">
        <v>1196</v>
      </c>
      <c r="IIA63" s="746" t="s">
        <v>1196</v>
      </c>
      <c r="IIB63" s="746" t="s">
        <v>1196</v>
      </c>
      <c r="IIC63" s="746" t="s">
        <v>1196</v>
      </c>
      <c r="IID63" s="746" t="s">
        <v>1196</v>
      </c>
      <c r="IIE63" s="746" t="s">
        <v>1196</v>
      </c>
      <c r="IIF63" s="746" t="s">
        <v>1196</v>
      </c>
      <c r="IIG63" s="746" t="s">
        <v>1196</v>
      </c>
      <c r="IIH63" s="746" t="s">
        <v>1196</v>
      </c>
      <c r="III63" s="746" t="s">
        <v>1196</v>
      </c>
      <c r="IIJ63" s="746" t="s">
        <v>1196</v>
      </c>
      <c r="IIK63" s="746" t="s">
        <v>1196</v>
      </c>
      <c r="IIL63" s="746" t="s">
        <v>1196</v>
      </c>
      <c r="IIM63" s="746" t="s">
        <v>1196</v>
      </c>
      <c r="IIN63" s="746" t="s">
        <v>1196</v>
      </c>
      <c r="IIO63" s="746" t="s">
        <v>1196</v>
      </c>
      <c r="IIP63" s="746" t="s">
        <v>1196</v>
      </c>
      <c r="IIQ63" s="746" t="s">
        <v>1196</v>
      </c>
      <c r="IIR63" s="746" t="s">
        <v>1196</v>
      </c>
      <c r="IIS63" s="746" t="s">
        <v>1196</v>
      </c>
      <c r="IIT63" s="746" t="s">
        <v>1196</v>
      </c>
      <c r="IIU63" s="746" t="s">
        <v>1196</v>
      </c>
      <c r="IIV63" s="746" t="s">
        <v>1196</v>
      </c>
      <c r="IIW63" s="746" t="s">
        <v>1196</v>
      </c>
      <c r="IIX63" s="746" t="s">
        <v>1196</v>
      </c>
      <c r="IIY63" s="746" t="s">
        <v>1196</v>
      </c>
      <c r="IIZ63" s="746" t="s">
        <v>1196</v>
      </c>
      <c r="IJA63" s="746" t="s">
        <v>1196</v>
      </c>
      <c r="IJB63" s="746" t="s">
        <v>1196</v>
      </c>
      <c r="IJC63" s="746" t="s">
        <v>1196</v>
      </c>
      <c r="IJD63" s="746" t="s">
        <v>1196</v>
      </c>
      <c r="IJE63" s="746" t="s">
        <v>1196</v>
      </c>
      <c r="IJF63" s="746" t="s">
        <v>1196</v>
      </c>
      <c r="IJG63" s="746" t="s">
        <v>1196</v>
      </c>
      <c r="IJH63" s="746" t="s">
        <v>1196</v>
      </c>
      <c r="IJI63" s="746" t="s">
        <v>1196</v>
      </c>
      <c r="IJJ63" s="746" t="s">
        <v>1196</v>
      </c>
      <c r="IJK63" s="746" t="s">
        <v>1196</v>
      </c>
      <c r="IJL63" s="746" t="s">
        <v>1196</v>
      </c>
      <c r="IJM63" s="746" t="s">
        <v>1196</v>
      </c>
      <c r="IJN63" s="746" t="s">
        <v>1196</v>
      </c>
      <c r="IJO63" s="746" t="s">
        <v>1196</v>
      </c>
      <c r="IJP63" s="746" t="s">
        <v>1196</v>
      </c>
      <c r="IJQ63" s="746" t="s">
        <v>1196</v>
      </c>
      <c r="IJR63" s="746" t="s">
        <v>1196</v>
      </c>
      <c r="IJS63" s="746" t="s">
        <v>1196</v>
      </c>
      <c r="IJT63" s="746" t="s">
        <v>1196</v>
      </c>
      <c r="IJU63" s="746" t="s">
        <v>1196</v>
      </c>
      <c r="IJV63" s="746" t="s">
        <v>1196</v>
      </c>
      <c r="IJW63" s="746" t="s">
        <v>1196</v>
      </c>
      <c r="IJX63" s="746" t="s">
        <v>1196</v>
      </c>
      <c r="IJY63" s="746" t="s">
        <v>1196</v>
      </c>
      <c r="IJZ63" s="746" t="s">
        <v>1196</v>
      </c>
      <c r="IKA63" s="746" t="s">
        <v>1196</v>
      </c>
      <c r="IKB63" s="746" t="s">
        <v>1196</v>
      </c>
      <c r="IKC63" s="746" t="s">
        <v>1196</v>
      </c>
      <c r="IKD63" s="746" t="s">
        <v>1196</v>
      </c>
      <c r="IKE63" s="746" t="s">
        <v>1196</v>
      </c>
      <c r="IKF63" s="746" t="s">
        <v>1196</v>
      </c>
      <c r="IKG63" s="746" t="s">
        <v>1196</v>
      </c>
      <c r="IKH63" s="746" t="s">
        <v>1196</v>
      </c>
      <c r="IKI63" s="746" t="s">
        <v>1196</v>
      </c>
      <c r="IKJ63" s="746" t="s">
        <v>1196</v>
      </c>
      <c r="IKK63" s="746" t="s">
        <v>1196</v>
      </c>
      <c r="IKL63" s="746" t="s">
        <v>1196</v>
      </c>
      <c r="IKM63" s="746" t="s">
        <v>1196</v>
      </c>
      <c r="IKN63" s="746" t="s">
        <v>1196</v>
      </c>
      <c r="IKO63" s="746" t="s">
        <v>1196</v>
      </c>
      <c r="IKP63" s="746" t="s">
        <v>1196</v>
      </c>
      <c r="IKQ63" s="746" t="s">
        <v>1196</v>
      </c>
      <c r="IKR63" s="746" t="s">
        <v>1196</v>
      </c>
      <c r="IKS63" s="746" t="s">
        <v>1196</v>
      </c>
      <c r="IKT63" s="746" t="s">
        <v>1196</v>
      </c>
      <c r="IKU63" s="746" t="s">
        <v>1196</v>
      </c>
      <c r="IKV63" s="746" t="s">
        <v>1196</v>
      </c>
      <c r="IKW63" s="746" t="s">
        <v>1196</v>
      </c>
      <c r="IKX63" s="746" t="s">
        <v>1196</v>
      </c>
      <c r="IKY63" s="746" t="s">
        <v>1196</v>
      </c>
      <c r="IKZ63" s="746" t="s">
        <v>1196</v>
      </c>
      <c r="ILA63" s="746" t="s">
        <v>1196</v>
      </c>
      <c r="ILB63" s="746" t="s">
        <v>1196</v>
      </c>
      <c r="ILC63" s="746" t="s">
        <v>1196</v>
      </c>
      <c r="ILD63" s="746" t="s">
        <v>1196</v>
      </c>
      <c r="ILE63" s="746" t="s">
        <v>1196</v>
      </c>
      <c r="ILF63" s="746" t="s">
        <v>1196</v>
      </c>
      <c r="ILG63" s="746" t="s">
        <v>1196</v>
      </c>
      <c r="ILH63" s="746" t="s">
        <v>1196</v>
      </c>
      <c r="ILI63" s="746" t="s">
        <v>1196</v>
      </c>
      <c r="ILJ63" s="746" t="s">
        <v>1196</v>
      </c>
      <c r="ILK63" s="746" t="s">
        <v>1196</v>
      </c>
      <c r="ILL63" s="746" t="s">
        <v>1196</v>
      </c>
      <c r="ILM63" s="746" t="s">
        <v>1196</v>
      </c>
      <c r="ILN63" s="746" t="s">
        <v>1196</v>
      </c>
      <c r="ILO63" s="746" t="s">
        <v>1196</v>
      </c>
      <c r="ILP63" s="746" t="s">
        <v>1196</v>
      </c>
      <c r="ILQ63" s="746" t="s">
        <v>1196</v>
      </c>
      <c r="ILR63" s="746" t="s">
        <v>1196</v>
      </c>
      <c r="ILS63" s="746" t="s">
        <v>1196</v>
      </c>
      <c r="ILT63" s="746" t="s">
        <v>1196</v>
      </c>
      <c r="ILU63" s="746" t="s">
        <v>1196</v>
      </c>
      <c r="ILV63" s="746" t="s">
        <v>1196</v>
      </c>
      <c r="ILW63" s="746" t="s">
        <v>1196</v>
      </c>
      <c r="ILX63" s="746" t="s">
        <v>1196</v>
      </c>
      <c r="ILY63" s="746" t="s">
        <v>1196</v>
      </c>
      <c r="ILZ63" s="746" t="s">
        <v>1196</v>
      </c>
      <c r="IMA63" s="746" t="s">
        <v>1196</v>
      </c>
      <c r="IMB63" s="746" t="s">
        <v>1196</v>
      </c>
      <c r="IMC63" s="746" t="s">
        <v>1196</v>
      </c>
      <c r="IMD63" s="746" t="s">
        <v>1196</v>
      </c>
      <c r="IME63" s="746" t="s">
        <v>1196</v>
      </c>
      <c r="IMF63" s="746" t="s">
        <v>1196</v>
      </c>
      <c r="IMG63" s="746" t="s">
        <v>1196</v>
      </c>
      <c r="IMH63" s="746" t="s">
        <v>1196</v>
      </c>
      <c r="IMI63" s="746" t="s">
        <v>1196</v>
      </c>
      <c r="IMJ63" s="746" t="s">
        <v>1196</v>
      </c>
      <c r="IMK63" s="746" t="s">
        <v>1196</v>
      </c>
      <c r="IML63" s="746" t="s">
        <v>1196</v>
      </c>
      <c r="IMM63" s="746" t="s">
        <v>1196</v>
      </c>
      <c r="IMN63" s="746" t="s">
        <v>1196</v>
      </c>
      <c r="IMO63" s="746" t="s">
        <v>1196</v>
      </c>
      <c r="IMP63" s="746" t="s">
        <v>1196</v>
      </c>
      <c r="IMQ63" s="746" t="s">
        <v>1196</v>
      </c>
      <c r="IMR63" s="746" t="s">
        <v>1196</v>
      </c>
      <c r="IMS63" s="746" t="s">
        <v>1196</v>
      </c>
      <c r="IMT63" s="746" t="s">
        <v>1196</v>
      </c>
      <c r="IMU63" s="746" t="s">
        <v>1196</v>
      </c>
      <c r="IMV63" s="746" t="s">
        <v>1196</v>
      </c>
      <c r="IMW63" s="746" t="s">
        <v>1196</v>
      </c>
      <c r="IMX63" s="746" t="s">
        <v>1196</v>
      </c>
      <c r="IMY63" s="746" t="s">
        <v>1196</v>
      </c>
      <c r="IMZ63" s="746" t="s">
        <v>1196</v>
      </c>
      <c r="INA63" s="746" t="s">
        <v>1196</v>
      </c>
      <c r="INB63" s="746" t="s">
        <v>1196</v>
      </c>
      <c r="INC63" s="746" t="s">
        <v>1196</v>
      </c>
      <c r="IND63" s="746" t="s">
        <v>1196</v>
      </c>
      <c r="INE63" s="746" t="s">
        <v>1196</v>
      </c>
      <c r="INF63" s="746" t="s">
        <v>1196</v>
      </c>
      <c r="ING63" s="746" t="s">
        <v>1196</v>
      </c>
      <c r="INH63" s="746" t="s">
        <v>1196</v>
      </c>
      <c r="INI63" s="746" t="s">
        <v>1196</v>
      </c>
      <c r="INJ63" s="746" t="s">
        <v>1196</v>
      </c>
      <c r="INK63" s="746" t="s">
        <v>1196</v>
      </c>
      <c r="INL63" s="746" t="s">
        <v>1196</v>
      </c>
      <c r="INM63" s="746" t="s">
        <v>1196</v>
      </c>
      <c r="INN63" s="746" t="s">
        <v>1196</v>
      </c>
      <c r="INO63" s="746" t="s">
        <v>1196</v>
      </c>
      <c r="INP63" s="746" t="s">
        <v>1196</v>
      </c>
      <c r="INQ63" s="746" t="s">
        <v>1196</v>
      </c>
      <c r="INR63" s="746" t="s">
        <v>1196</v>
      </c>
      <c r="INS63" s="746" t="s">
        <v>1196</v>
      </c>
      <c r="INT63" s="746" t="s">
        <v>1196</v>
      </c>
      <c r="INU63" s="746" t="s">
        <v>1196</v>
      </c>
      <c r="INV63" s="746" t="s">
        <v>1196</v>
      </c>
      <c r="INW63" s="746" t="s">
        <v>1196</v>
      </c>
      <c r="INX63" s="746" t="s">
        <v>1196</v>
      </c>
      <c r="INY63" s="746" t="s">
        <v>1196</v>
      </c>
      <c r="INZ63" s="746" t="s">
        <v>1196</v>
      </c>
      <c r="IOA63" s="746" t="s">
        <v>1196</v>
      </c>
      <c r="IOB63" s="746" t="s">
        <v>1196</v>
      </c>
      <c r="IOC63" s="746" t="s">
        <v>1196</v>
      </c>
      <c r="IOD63" s="746" t="s">
        <v>1196</v>
      </c>
      <c r="IOE63" s="746" t="s">
        <v>1196</v>
      </c>
      <c r="IOF63" s="746" t="s">
        <v>1196</v>
      </c>
      <c r="IOG63" s="746" t="s">
        <v>1196</v>
      </c>
      <c r="IOH63" s="746" t="s">
        <v>1196</v>
      </c>
      <c r="IOI63" s="746" t="s">
        <v>1196</v>
      </c>
      <c r="IOJ63" s="746" t="s">
        <v>1196</v>
      </c>
      <c r="IOK63" s="746" t="s">
        <v>1196</v>
      </c>
      <c r="IOL63" s="746" t="s">
        <v>1196</v>
      </c>
      <c r="IOM63" s="746" t="s">
        <v>1196</v>
      </c>
      <c r="ION63" s="746" t="s">
        <v>1196</v>
      </c>
      <c r="IOO63" s="746" t="s">
        <v>1196</v>
      </c>
      <c r="IOP63" s="746" t="s">
        <v>1196</v>
      </c>
      <c r="IOQ63" s="746" t="s">
        <v>1196</v>
      </c>
      <c r="IOR63" s="746" t="s">
        <v>1196</v>
      </c>
      <c r="IOS63" s="746" t="s">
        <v>1196</v>
      </c>
      <c r="IOT63" s="746" t="s">
        <v>1196</v>
      </c>
      <c r="IOU63" s="746" t="s">
        <v>1196</v>
      </c>
      <c r="IOV63" s="746" t="s">
        <v>1196</v>
      </c>
      <c r="IOW63" s="746" t="s">
        <v>1196</v>
      </c>
      <c r="IOX63" s="746" t="s">
        <v>1196</v>
      </c>
      <c r="IOY63" s="746" t="s">
        <v>1196</v>
      </c>
      <c r="IOZ63" s="746" t="s">
        <v>1196</v>
      </c>
      <c r="IPA63" s="746" t="s">
        <v>1196</v>
      </c>
      <c r="IPB63" s="746" t="s">
        <v>1196</v>
      </c>
      <c r="IPC63" s="746" t="s">
        <v>1196</v>
      </c>
      <c r="IPD63" s="746" t="s">
        <v>1196</v>
      </c>
      <c r="IPE63" s="746" t="s">
        <v>1196</v>
      </c>
      <c r="IPF63" s="746" t="s">
        <v>1196</v>
      </c>
      <c r="IPG63" s="746" t="s">
        <v>1196</v>
      </c>
      <c r="IPH63" s="746" t="s">
        <v>1196</v>
      </c>
      <c r="IPI63" s="746" t="s">
        <v>1196</v>
      </c>
      <c r="IPJ63" s="746" t="s">
        <v>1196</v>
      </c>
      <c r="IPK63" s="746" t="s">
        <v>1196</v>
      </c>
      <c r="IPL63" s="746" t="s">
        <v>1196</v>
      </c>
      <c r="IPM63" s="746" t="s">
        <v>1196</v>
      </c>
      <c r="IPN63" s="746" t="s">
        <v>1196</v>
      </c>
      <c r="IPO63" s="746" t="s">
        <v>1196</v>
      </c>
      <c r="IPP63" s="746" t="s">
        <v>1196</v>
      </c>
      <c r="IPQ63" s="746" t="s">
        <v>1196</v>
      </c>
      <c r="IPR63" s="746" t="s">
        <v>1196</v>
      </c>
      <c r="IPS63" s="746" t="s">
        <v>1196</v>
      </c>
      <c r="IPT63" s="746" t="s">
        <v>1196</v>
      </c>
      <c r="IPU63" s="746" t="s">
        <v>1196</v>
      </c>
      <c r="IPV63" s="746" t="s">
        <v>1196</v>
      </c>
      <c r="IPW63" s="746" t="s">
        <v>1196</v>
      </c>
      <c r="IPX63" s="746" t="s">
        <v>1196</v>
      </c>
      <c r="IPY63" s="746" t="s">
        <v>1196</v>
      </c>
      <c r="IPZ63" s="746" t="s">
        <v>1196</v>
      </c>
      <c r="IQA63" s="746" t="s">
        <v>1196</v>
      </c>
      <c r="IQB63" s="746" t="s">
        <v>1196</v>
      </c>
      <c r="IQC63" s="746" t="s">
        <v>1196</v>
      </c>
      <c r="IQD63" s="746" t="s">
        <v>1196</v>
      </c>
      <c r="IQE63" s="746" t="s">
        <v>1196</v>
      </c>
      <c r="IQF63" s="746" t="s">
        <v>1196</v>
      </c>
      <c r="IQG63" s="746" t="s">
        <v>1196</v>
      </c>
      <c r="IQH63" s="746" t="s">
        <v>1196</v>
      </c>
      <c r="IQI63" s="746" t="s">
        <v>1196</v>
      </c>
      <c r="IQJ63" s="746" t="s">
        <v>1196</v>
      </c>
      <c r="IQK63" s="746" t="s">
        <v>1196</v>
      </c>
      <c r="IQL63" s="746" t="s">
        <v>1196</v>
      </c>
      <c r="IQM63" s="746" t="s">
        <v>1196</v>
      </c>
      <c r="IQN63" s="746" t="s">
        <v>1196</v>
      </c>
      <c r="IQO63" s="746" t="s">
        <v>1196</v>
      </c>
      <c r="IQP63" s="746" t="s">
        <v>1196</v>
      </c>
      <c r="IQQ63" s="746" t="s">
        <v>1196</v>
      </c>
      <c r="IQR63" s="746" t="s">
        <v>1196</v>
      </c>
      <c r="IQS63" s="746" t="s">
        <v>1196</v>
      </c>
      <c r="IQT63" s="746" t="s">
        <v>1196</v>
      </c>
      <c r="IQU63" s="746" t="s">
        <v>1196</v>
      </c>
      <c r="IQV63" s="746" t="s">
        <v>1196</v>
      </c>
      <c r="IQW63" s="746" t="s">
        <v>1196</v>
      </c>
      <c r="IQX63" s="746" t="s">
        <v>1196</v>
      </c>
      <c r="IQY63" s="746" t="s">
        <v>1196</v>
      </c>
      <c r="IQZ63" s="746" t="s">
        <v>1196</v>
      </c>
      <c r="IRA63" s="746" t="s">
        <v>1196</v>
      </c>
      <c r="IRB63" s="746" t="s">
        <v>1196</v>
      </c>
      <c r="IRC63" s="746" t="s">
        <v>1196</v>
      </c>
      <c r="IRD63" s="746" t="s">
        <v>1196</v>
      </c>
      <c r="IRE63" s="746" t="s">
        <v>1196</v>
      </c>
      <c r="IRF63" s="746" t="s">
        <v>1196</v>
      </c>
      <c r="IRG63" s="746" t="s">
        <v>1196</v>
      </c>
      <c r="IRH63" s="746" t="s">
        <v>1196</v>
      </c>
      <c r="IRI63" s="746" t="s">
        <v>1196</v>
      </c>
      <c r="IRJ63" s="746" t="s">
        <v>1196</v>
      </c>
      <c r="IRK63" s="746" t="s">
        <v>1196</v>
      </c>
      <c r="IRL63" s="746" t="s">
        <v>1196</v>
      </c>
      <c r="IRM63" s="746" t="s">
        <v>1196</v>
      </c>
      <c r="IRN63" s="746" t="s">
        <v>1196</v>
      </c>
      <c r="IRO63" s="746" t="s">
        <v>1196</v>
      </c>
      <c r="IRP63" s="746" t="s">
        <v>1196</v>
      </c>
      <c r="IRQ63" s="746" t="s">
        <v>1196</v>
      </c>
      <c r="IRR63" s="746" t="s">
        <v>1196</v>
      </c>
      <c r="IRS63" s="746" t="s">
        <v>1196</v>
      </c>
      <c r="IRT63" s="746" t="s">
        <v>1196</v>
      </c>
      <c r="IRU63" s="746" t="s">
        <v>1196</v>
      </c>
      <c r="IRV63" s="746" t="s">
        <v>1196</v>
      </c>
      <c r="IRW63" s="746" t="s">
        <v>1196</v>
      </c>
      <c r="IRX63" s="746" t="s">
        <v>1196</v>
      </c>
      <c r="IRY63" s="746" t="s">
        <v>1196</v>
      </c>
      <c r="IRZ63" s="746" t="s">
        <v>1196</v>
      </c>
      <c r="ISA63" s="746" t="s">
        <v>1196</v>
      </c>
      <c r="ISB63" s="746" t="s">
        <v>1196</v>
      </c>
      <c r="ISC63" s="746" t="s">
        <v>1196</v>
      </c>
      <c r="ISD63" s="746" t="s">
        <v>1196</v>
      </c>
      <c r="ISE63" s="746" t="s">
        <v>1196</v>
      </c>
      <c r="ISF63" s="746" t="s">
        <v>1196</v>
      </c>
      <c r="ISG63" s="746" t="s">
        <v>1196</v>
      </c>
      <c r="ISH63" s="746" t="s">
        <v>1196</v>
      </c>
      <c r="ISI63" s="746" t="s">
        <v>1196</v>
      </c>
      <c r="ISJ63" s="746" t="s">
        <v>1196</v>
      </c>
      <c r="ISK63" s="746" t="s">
        <v>1196</v>
      </c>
      <c r="ISL63" s="746" t="s">
        <v>1196</v>
      </c>
      <c r="ISM63" s="746" t="s">
        <v>1196</v>
      </c>
      <c r="ISN63" s="746" t="s">
        <v>1196</v>
      </c>
      <c r="ISO63" s="746" t="s">
        <v>1196</v>
      </c>
      <c r="ISP63" s="746" t="s">
        <v>1196</v>
      </c>
      <c r="ISQ63" s="746" t="s">
        <v>1196</v>
      </c>
      <c r="ISR63" s="746" t="s">
        <v>1196</v>
      </c>
      <c r="ISS63" s="746" t="s">
        <v>1196</v>
      </c>
      <c r="IST63" s="746" t="s">
        <v>1196</v>
      </c>
      <c r="ISU63" s="746" t="s">
        <v>1196</v>
      </c>
      <c r="ISV63" s="746" t="s">
        <v>1196</v>
      </c>
      <c r="ISW63" s="746" t="s">
        <v>1196</v>
      </c>
      <c r="ISX63" s="746" t="s">
        <v>1196</v>
      </c>
      <c r="ISY63" s="746" t="s">
        <v>1196</v>
      </c>
      <c r="ISZ63" s="746" t="s">
        <v>1196</v>
      </c>
      <c r="ITA63" s="746" t="s">
        <v>1196</v>
      </c>
      <c r="ITB63" s="746" t="s">
        <v>1196</v>
      </c>
      <c r="ITC63" s="746" t="s">
        <v>1196</v>
      </c>
      <c r="ITD63" s="746" t="s">
        <v>1196</v>
      </c>
      <c r="ITE63" s="746" t="s">
        <v>1196</v>
      </c>
      <c r="ITF63" s="746" t="s">
        <v>1196</v>
      </c>
      <c r="ITG63" s="746" t="s">
        <v>1196</v>
      </c>
      <c r="ITH63" s="746" t="s">
        <v>1196</v>
      </c>
      <c r="ITI63" s="746" t="s">
        <v>1196</v>
      </c>
      <c r="ITJ63" s="746" t="s">
        <v>1196</v>
      </c>
      <c r="ITK63" s="746" t="s">
        <v>1196</v>
      </c>
      <c r="ITL63" s="746" t="s">
        <v>1196</v>
      </c>
      <c r="ITM63" s="746" t="s">
        <v>1196</v>
      </c>
      <c r="ITN63" s="746" t="s">
        <v>1196</v>
      </c>
      <c r="ITO63" s="746" t="s">
        <v>1196</v>
      </c>
      <c r="ITP63" s="746" t="s">
        <v>1196</v>
      </c>
      <c r="ITQ63" s="746" t="s">
        <v>1196</v>
      </c>
      <c r="ITR63" s="746" t="s">
        <v>1196</v>
      </c>
      <c r="ITS63" s="746" t="s">
        <v>1196</v>
      </c>
      <c r="ITT63" s="746" t="s">
        <v>1196</v>
      </c>
      <c r="ITU63" s="746" t="s">
        <v>1196</v>
      </c>
      <c r="ITV63" s="746" t="s">
        <v>1196</v>
      </c>
      <c r="ITW63" s="746" t="s">
        <v>1196</v>
      </c>
      <c r="ITX63" s="746" t="s">
        <v>1196</v>
      </c>
      <c r="ITY63" s="746" t="s">
        <v>1196</v>
      </c>
      <c r="ITZ63" s="746" t="s">
        <v>1196</v>
      </c>
      <c r="IUA63" s="746" t="s">
        <v>1196</v>
      </c>
      <c r="IUB63" s="746" t="s">
        <v>1196</v>
      </c>
      <c r="IUC63" s="746" t="s">
        <v>1196</v>
      </c>
      <c r="IUD63" s="746" t="s">
        <v>1196</v>
      </c>
      <c r="IUE63" s="746" t="s">
        <v>1196</v>
      </c>
      <c r="IUF63" s="746" t="s">
        <v>1196</v>
      </c>
      <c r="IUG63" s="746" t="s">
        <v>1196</v>
      </c>
      <c r="IUH63" s="746" t="s">
        <v>1196</v>
      </c>
      <c r="IUI63" s="746" t="s">
        <v>1196</v>
      </c>
      <c r="IUJ63" s="746" t="s">
        <v>1196</v>
      </c>
      <c r="IUK63" s="746" t="s">
        <v>1196</v>
      </c>
      <c r="IUL63" s="746" t="s">
        <v>1196</v>
      </c>
      <c r="IUM63" s="746" t="s">
        <v>1196</v>
      </c>
      <c r="IUN63" s="746" t="s">
        <v>1196</v>
      </c>
      <c r="IUO63" s="746" t="s">
        <v>1196</v>
      </c>
      <c r="IUP63" s="746" t="s">
        <v>1196</v>
      </c>
      <c r="IUQ63" s="746" t="s">
        <v>1196</v>
      </c>
      <c r="IUR63" s="746" t="s">
        <v>1196</v>
      </c>
      <c r="IUS63" s="746" t="s">
        <v>1196</v>
      </c>
      <c r="IUT63" s="746" t="s">
        <v>1196</v>
      </c>
      <c r="IUU63" s="746" t="s">
        <v>1196</v>
      </c>
      <c r="IUV63" s="746" t="s">
        <v>1196</v>
      </c>
      <c r="IUW63" s="746" t="s">
        <v>1196</v>
      </c>
      <c r="IUX63" s="746" t="s">
        <v>1196</v>
      </c>
      <c r="IUY63" s="746" t="s">
        <v>1196</v>
      </c>
      <c r="IUZ63" s="746" t="s">
        <v>1196</v>
      </c>
      <c r="IVA63" s="746" t="s">
        <v>1196</v>
      </c>
      <c r="IVB63" s="746" t="s">
        <v>1196</v>
      </c>
      <c r="IVC63" s="746" t="s">
        <v>1196</v>
      </c>
      <c r="IVD63" s="746" t="s">
        <v>1196</v>
      </c>
      <c r="IVE63" s="746" t="s">
        <v>1196</v>
      </c>
      <c r="IVF63" s="746" t="s">
        <v>1196</v>
      </c>
      <c r="IVG63" s="746" t="s">
        <v>1196</v>
      </c>
      <c r="IVH63" s="746" t="s">
        <v>1196</v>
      </c>
      <c r="IVI63" s="746" t="s">
        <v>1196</v>
      </c>
      <c r="IVJ63" s="746" t="s">
        <v>1196</v>
      </c>
      <c r="IVK63" s="746" t="s">
        <v>1196</v>
      </c>
      <c r="IVL63" s="746" t="s">
        <v>1196</v>
      </c>
      <c r="IVM63" s="746" t="s">
        <v>1196</v>
      </c>
      <c r="IVN63" s="746" t="s">
        <v>1196</v>
      </c>
      <c r="IVO63" s="746" t="s">
        <v>1196</v>
      </c>
      <c r="IVP63" s="746" t="s">
        <v>1196</v>
      </c>
      <c r="IVQ63" s="746" t="s">
        <v>1196</v>
      </c>
      <c r="IVR63" s="746" t="s">
        <v>1196</v>
      </c>
      <c r="IVS63" s="746" t="s">
        <v>1196</v>
      </c>
      <c r="IVT63" s="746" t="s">
        <v>1196</v>
      </c>
      <c r="IVU63" s="746" t="s">
        <v>1196</v>
      </c>
      <c r="IVV63" s="746" t="s">
        <v>1196</v>
      </c>
      <c r="IVW63" s="746" t="s">
        <v>1196</v>
      </c>
      <c r="IVX63" s="746" t="s">
        <v>1196</v>
      </c>
      <c r="IVY63" s="746" t="s">
        <v>1196</v>
      </c>
      <c r="IVZ63" s="746" t="s">
        <v>1196</v>
      </c>
      <c r="IWA63" s="746" t="s">
        <v>1196</v>
      </c>
      <c r="IWB63" s="746" t="s">
        <v>1196</v>
      </c>
      <c r="IWC63" s="746" t="s">
        <v>1196</v>
      </c>
      <c r="IWD63" s="746" t="s">
        <v>1196</v>
      </c>
      <c r="IWE63" s="746" t="s">
        <v>1196</v>
      </c>
      <c r="IWF63" s="746" t="s">
        <v>1196</v>
      </c>
      <c r="IWG63" s="746" t="s">
        <v>1196</v>
      </c>
      <c r="IWH63" s="746" t="s">
        <v>1196</v>
      </c>
      <c r="IWI63" s="746" t="s">
        <v>1196</v>
      </c>
      <c r="IWJ63" s="746" t="s">
        <v>1196</v>
      </c>
      <c r="IWK63" s="746" t="s">
        <v>1196</v>
      </c>
      <c r="IWL63" s="746" t="s">
        <v>1196</v>
      </c>
      <c r="IWM63" s="746" t="s">
        <v>1196</v>
      </c>
      <c r="IWN63" s="746" t="s">
        <v>1196</v>
      </c>
      <c r="IWO63" s="746" t="s">
        <v>1196</v>
      </c>
      <c r="IWP63" s="746" t="s">
        <v>1196</v>
      </c>
      <c r="IWQ63" s="746" t="s">
        <v>1196</v>
      </c>
      <c r="IWR63" s="746" t="s">
        <v>1196</v>
      </c>
      <c r="IWS63" s="746" t="s">
        <v>1196</v>
      </c>
      <c r="IWT63" s="746" t="s">
        <v>1196</v>
      </c>
      <c r="IWU63" s="746" t="s">
        <v>1196</v>
      </c>
      <c r="IWV63" s="746" t="s">
        <v>1196</v>
      </c>
      <c r="IWW63" s="746" t="s">
        <v>1196</v>
      </c>
      <c r="IWX63" s="746" t="s">
        <v>1196</v>
      </c>
      <c r="IWY63" s="746" t="s">
        <v>1196</v>
      </c>
      <c r="IWZ63" s="746" t="s">
        <v>1196</v>
      </c>
      <c r="IXA63" s="746" t="s">
        <v>1196</v>
      </c>
      <c r="IXB63" s="746" t="s">
        <v>1196</v>
      </c>
      <c r="IXC63" s="746" t="s">
        <v>1196</v>
      </c>
      <c r="IXD63" s="746" t="s">
        <v>1196</v>
      </c>
      <c r="IXE63" s="746" t="s">
        <v>1196</v>
      </c>
      <c r="IXF63" s="746" t="s">
        <v>1196</v>
      </c>
      <c r="IXG63" s="746" t="s">
        <v>1196</v>
      </c>
      <c r="IXH63" s="746" t="s">
        <v>1196</v>
      </c>
      <c r="IXI63" s="746" t="s">
        <v>1196</v>
      </c>
      <c r="IXJ63" s="746" t="s">
        <v>1196</v>
      </c>
      <c r="IXK63" s="746" t="s">
        <v>1196</v>
      </c>
      <c r="IXL63" s="746" t="s">
        <v>1196</v>
      </c>
      <c r="IXM63" s="746" t="s">
        <v>1196</v>
      </c>
      <c r="IXN63" s="746" t="s">
        <v>1196</v>
      </c>
      <c r="IXO63" s="746" t="s">
        <v>1196</v>
      </c>
      <c r="IXP63" s="746" t="s">
        <v>1196</v>
      </c>
      <c r="IXQ63" s="746" t="s">
        <v>1196</v>
      </c>
      <c r="IXR63" s="746" t="s">
        <v>1196</v>
      </c>
      <c r="IXS63" s="746" t="s">
        <v>1196</v>
      </c>
      <c r="IXT63" s="746" t="s">
        <v>1196</v>
      </c>
      <c r="IXU63" s="746" t="s">
        <v>1196</v>
      </c>
      <c r="IXV63" s="746" t="s">
        <v>1196</v>
      </c>
      <c r="IXW63" s="746" t="s">
        <v>1196</v>
      </c>
      <c r="IXX63" s="746" t="s">
        <v>1196</v>
      </c>
      <c r="IXY63" s="746" t="s">
        <v>1196</v>
      </c>
      <c r="IXZ63" s="746" t="s">
        <v>1196</v>
      </c>
      <c r="IYA63" s="746" t="s">
        <v>1196</v>
      </c>
      <c r="IYB63" s="746" t="s">
        <v>1196</v>
      </c>
      <c r="IYC63" s="746" t="s">
        <v>1196</v>
      </c>
      <c r="IYD63" s="746" t="s">
        <v>1196</v>
      </c>
      <c r="IYE63" s="746" t="s">
        <v>1196</v>
      </c>
      <c r="IYF63" s="746" t="s">
        <v>1196</v>
      </c>
      <c r="IYG63" s="746" t="s">
        <v>1196</v>
      </c>
      <c r="IYH63" s="746" t="s">
        <v>1196</v>
      </c>
      <c r="IYI63" s="746" t="s">
        <v>1196</v>
      </c>
      <c r="IYJ63" s="746" t="s">
        <v>1196</v>
      </c>
      <c r="IYK63" s="746" t="s">
        <v>1196</v>
      </c>
      <c r="IYL63" s="746" t="s">
        <v>1196</v>
      </c>
      <c r="IYM63" s="746" t="s">
        <v>1196</v>
      </c>
      <c r="IYN63" s="746" t="s">
        <v>1196</v>
      </c>
      <c r="IYO63" s="746" t="s">
        <v>1196</v>
      </c>
      <c r="IYP63" s="746" t="s">
        <v>1196</v>
      </c>
      <c r="IYQ63" s="746" t="s">
        <v>1196</v>
      </c>
      <c r="IYR63" s="746" t="s">
        <v>1196</v>
      </c>
      <c r="IYS63" s="746" t="s">
        <v>1196</v>
      </c>
      <c r="IYT63" s="746" t="s">
        <v>1196</v>
      </c>
      <c r="IYU63" s="746" t="s">
        <v>1196</v>
      </c>
      <c r="IYV63" s="746" t="s">
        <v>1196</v>
      </c>
      <c r="IYW63" s="746" t="s">
        <v>1196</v>
      </c>
      <c r="IYX63" s="746" t="s">
        <v>1196</v>
      </c>
      <c r="IYY63" s="746" t="s">
        <v>1196</v>
      </c>
      <c r="IYZ63" s="746" t="s">
        <v>1196</v>
      </c>
      <c r="IZA63" s="746" t="s">
        <v>1196</v>
      </c>
      <c r="IZB63" s="746" t="s">
        <v>1196</v>
      </c>
      <c r="IZC63" s="746" t="s">
        <v>1196</v>
      </c>
      <c r="IZD63" s="746" t="s">
        <v>1196</v>
      </c>
      <c r="IZE63" s="746" t="s">
        <v>1196</v>
      </c>
      <c r="IZF63" s="746" t="s">
        <v>1196</v>
      </c>
      <c r="IZG63" s="746" t="s">
        <v>1196</v>
      </c>
      <c r="IZH63" s="746" t="s">
        <v>1196</v>
      </c>
      <c r="IZI63" s="746" t="s">
        <v>1196</v>
      </c>
      <c r="IZJ63" s="746" t="s">
        <v>1196</v>
      </c>
      <c r="IZK63" s="746" t="s">
        <v>1196</v>
      </c>
      <c r="IZL63" s="746" t="s">
        <v>1196</v>
      </c>
      <c r="IZM63" s="746" t="s">
        <v>1196</v>
      </c>
      <c r="IZN63" s="746" t="s">
        <v>1196</v>
      </c>
      <c r="IZO63" s="746" t="s">
        <v>1196</v>
      </c>
      <c r="IZP63" s="746" t="s">
        <v>1196</v>
      </c>
      <c r="IZQ63" s="746" t="s">
        <v>1196</v>
      </c>
      <c r="IZR63" s="746" t="s">
        <v>1196</v>
      </c>
      <c r="IZS63" s="746" t="s">
        <v>1196</v>
      </c>
      <c r="IZT63" s="746" t="s">
        <v>1196</v>
      </c>
      <c r="IZU63" s="746" t="s">
        <v>1196</v>
      </c>
      <c r="IZV63" s="746" t="s">
        <v>1196</v>
      </c>
      <c r="IZW63" s="746" t="s">
        <v>1196</v>
      </c>
      <c r="IZX63" s="746" t="s">
        <v>1196</v>
      </c>
      <c r="IZY63" s="746" t="s">
        <v>1196</v>
      </c>
      <c r="IZZ63" s="746" t="s">
        <v>1196</v>
      </c>
      <c r="JAA63" s="746" t="s">
        <v>1196</v>
      </c>
      <c r="JAB63" s="746" t="s">
        <v>1196</v>
      </c>
      <c r="JAC63" s="746" t="s">
        <v>1196</v>
      </c>
      <c r="JAD63" s="746" t="s">
        <v>1196</v>
      </c>
      <c r="JAE63" s="746" t="s">
        <v>1196</v>
      </c>
      <c r="JAF63" s="746" t="s">
        <v>1196</v>
      </c>
      <c r="JAG63" s="746" t="s">
        <v>1196</v>
      </c>
      <c r="JAH63" s="746" t="s">
        <v>1196</v>
      </c>
      <c r="JAI63" s="746" t="s">
        <v>1196</v>
      </c>
      <c r="JAJ63" s="746" t="s">
        <v>1196</v>
      </c>
      <c r="JAK63" s="746" t="s">
        <v>1196</v>
      </c>
      <c r="JAL63" s="746" t="s">
        <v>1196</v>
      </c>
      <c r="JAM63" s="746" t="s">
        <v>1196</v>
      </c>
      <c r="JAN63" s="746" t="s">
        <v>1196</v>
      </c>
      <c r="JAO63" s="746" t="s">
        <v>1196</v>
      </c>
      <c r="JAP63" s="746" t="s">
        <v>1196</v>
      </c>
      <c r="JAQ63" s="746" t="s">
        <v>1196</v>
      </c>
      <c r="JAR63" s="746" t="s">
        <v>1196</v>
      </c>
      <c r="JAS63" s="746" t="s">
        <v>1196</v>
      </c>
      <c r="JAT63" s="746" t="s">
        <v>1196</v>
      </c>
      <c r="JAU63" s="746" t="s">
        <v>1196</v>
      </c>
      <c r="JAV63" s="746" t="s">
        <v>1196</v>
      </c>
      <c r="JAW63" s="746" t="s">
        <v>1196</v>
      </c>
      <c r="JAX63" s="746" t="s">
        <v>1196</v>
      </c>
      <c r="JAY63" s="746" t="s">
        <v>1196</v>
      </c>
      <c r="JAZ63" s="746" t="s">
        <v>1196</v>
      </c>
      <c r="JBA63" s="746" t="s">
        <v>1196</v>
      </c>
      <c r="JBB63" s="746" t="s">
        <v>1196</v>
      </c>
      <c r="JBC63" s="746" t="s">
        <v>1196</v>
      </c>
      <c r="JBD63" s="746" t="s">
        <v>1196</v>
      </c>
      <c r="JBE63" s="746" t="s">
        <v>1196</v>
      </c>
      <c r="JBF63" s="746" t="s">
        <v>1196</v>
      </c>
      <c r="JBG63" s="746" t="s">
        <v>1196</v>
      </c>
      <c r="JBH63" s="746" t="s">
        <v>1196</v>
      </c>
      <c r="JBI63" s="746" t="s">
        <v>1196</v>
      </c>
      <c r="JBJ63" s="746" t="s">
        <v>1196</v>
      </c>
      <c r="JBK63" s="746" t="s">
        <v>1196</v>
      </c>
      <c r="JBL63" s="746" t="s">
        <v>1196</v>
      </c>
      <c r="JBM63" s="746" t="s">
        <v>1196</v>
      </c>
      <c r="JBN63" s="746" t="s">
        <v>1196</v>
      </c>
      <c r="JBO63" s="746" t="s">
        <v>1196</v>
      </c>
      <c r="JBP63" s="746" t="s">
        <v>1196</v>
      </c>
      <c r="JBQ63" s="746" t="s">
        <v>1196</v>
      </c>
      <c r="JBR63" s="746" t="s">
        <v>1196</v>
      </c>
      <c r="JBS63" s="746" t="s">
        <v>1196</v>
      </c>
      <c r="JBT63" s="746" t="s">
        <v>1196</v>
      </c>
      <c r="JBU63" s="746" t="s">
        <v>1196</v>
      </c>
      <c r="JBV63" s="746" t="s">
        <v>1196</v>
      </c>
      <c r="JBW63" s="746" t="s">
        <v>1196</v>
      </c>
      <c r="JBX63" s="746" t="s">
        <v>1196</v>
      </c>
      <c r="JBY63" s="746" t="s">
        <v>1196</v>
      </c>
      <c r="JBZ63" s="746" t="s">
        <v>1196</v>
      </c>
      <c r="JCA63" s="746" t="s">
        <v>1196</v>
      </c>
      <c r="JCB63" s="746" t="s">
        <v>1196</v>
      </c>
      <c r="JCC63" s="746" t="s">
        <v>1196</v>
      </c>
      <c r="JCD63" s="746" t="s">
        <v>1196</v>
      </c>
      <c r="JCE63" s="746" t="s">
        <v>1196</v>
      </c>
      <c r="JCF63" s="746" t="s">
        <v>1196</v>
      </c>
      <c r="JCG63" s="746" t="s">
        <v>1196</v>
      </c>
      <c r="JCH63" s="746" t="s">
        <v>1196</v>
      </c>
      <c r="JCI63" s="746" t="s">
        <v>1196</v>
      </c>
      <c r="JCJ63" s="746" t="s">
        <v>1196</v>
      </c>
      <c r="JCK63" s="746" t="s">
        <v>1196</v>
      </c>
      <c r="JCL63" s="746" t="s">
        <v>1196</v>
      </c>
      <c r="JCM63" s="746" t="s">
        <v>1196</v>
      </c>
      <c r="JCN63" s="746" t="s">
        <v>1196</v>
      </c>
      <c r="JCO63" s="746" t="s">
        <v>1196</v>
      </c>
      <c r="JCP63" s="746" t="s">
        <v>1196</v>
      </c>
      <c r="JCQ63" s="746" t="s">
        <v>1196</v>
      </c>
      <c r="JCR63" s="746" t="s">
        <v>1196</v>
      </c>
      <c r="JCS63" s="746" t="s">
        <v>1196</v>
      </c>
      <c r="JCT63" s="746" t="s">
        <v>1196</v>
      </c>
      <c r="JCU63" s="746" t="s">
        <v>1196</v>
      </c>
      <c r="JCV63" s="746" t="s">
        <v>1196</v>
      </c>
      <c r="JCW63" s="746" t="s">
        <v>1196</v>
      </c>
      <c r="JCX63" s="746" t="s">
        <v>1196</v>
      </c>
      <c r="JCY63" s="746" t="s">
        <v>1196</v>
      </c>
      <c r="JCZ63" s="746" t="s">
        <v>1196</v>
      </c>
      <c r="JDA63" s="746" t="s">
        <v>1196</v>
      </c>
      <c r="JDB63" s="746" t="s">
        <v>1196</v>
      </c>
      <c r="JDC63" s="746" t="s">
        <v>1196</v>
      </c>
      <c r="JDD63" s="746" t="s">
        <v>1196</v>
      </c>
      <c r="JDE63" s="746" t="s">
        <v>1196</v>
      </c>
      <c r="JDF63" s="746" t="s">
        <v>1196</v>
      </c>
      <c r="JDG63" s="746" t="s">
        <v>1196</v>
      </c>
      <c r="JDH63" s="746" t="s">
        <v>1196</v>
      </c>
      <c r="JDI63" s="746" t="s">
        <v>1196</v>
      </c>
      <c r="JDJ63" s="746" t="s">
        <v>1196</v>
      </c>
      <c r="JDK63" s="746" t="s">
        <v>1196</v>
      </c>
      <c r="JDL63" s="746" t="s">
        <v>1196</v>
      </c>
      <c r="JDM63" s="746" t="s">
        <v>1196</v>
      </c>
      <c r="JDN63" s="746" t="s">
        <v>1196</v>
      </c>
      <c r="JDO63" s="746" t="s">
        <v>1196</v>
      </c>
      <c r="JDP63" s="746" t="s">
        <v>1196</v>
      </c>
      <c r="JDQ63" s="746" t="s">
        <v>1196</v>
      </c>
      <c r="JDR63" s="746" t="s">
        <v>1196</v>
      </c>
      <c r="JDS63" s="746" t="s">
        <v>1196</v>
      </c>
      <c r="JDT63" s="746" t="s">
        <v>1196</v>
      </c>
      <c r="JDU63" s="746" t="s">
        <v>1196</v>
      </c>
      <c r="JDV63" s="746" t="s">
        <v>1196</v>
      </c>
      <c r="JDW63" s="746" t="s">
        <v>1196</v>
      </c>
      <c r="JDX63" s="746" t="s">
        <v>1196</v>
      </c>
      <c r="JDY63" s="746" t="s">
        <v>1196</v>
      </c>
      <c r="JDZ63" s="746" t="s">
        <v>1196</v>
      </c>
      <c r="JEA63" s="746" t="s">
        <v>1196</v>
      </c>
      <c r="JEB63" s="746" t="s">
        <v>1196</v>
      </c>
      <c r="JEC63" s="746" t="s">
        <v>1196</v>
      </c>
      <c r="JED63" s="746" t="s">
        <v>1196</v>
      </c>
      <c r="JEE63" s="746" t="s">
        <v>1196</v>
      </c>
      <c r="JEF63" s="746" t="s">
        <v>1196</v>
      </c>
      <c r="JEG63" s="746" t="s">
        <v>1196</v>
      </c>
      <c r="JEH63" s="746" t="s">
        <v>1196</v>
      </c>
      <c r="JEI63" s="746" t="s">
        <v>1196</v>
      </c>
      <c r="JEJ63" s="746" t="s">
        <v>1196</v>
      </c>
      <c r="JEK63" s="746" t="s">
        <v>1196</v>
      </c>
      <c r="JEL63" s="746" t="s">
        <v>1196</v>
      </c>
      <c r="JEM63" s="746" t="s">
        <v>1196</v>
      </c>
      <c r="JEN63" s="746" t="s">
        <v>1196</v>
      </c>
      <c r="JEO63" s="746" t="s">
        <v>1196</v>
      </c>
      <c r="JEP63" s="746" t="s">
        <v>1196</v>
      </c>
      <c r="JEQ63" s="746" t="s">
        <v>1196</v>
      </c>
      <c r="JER63" s="746" t="s">
        <v>1196</v>
      </c>
      <c r="JES63" s="746" t="s">
        <v>1196</v>
      </c>
      <c r="JET63" s="746" t="s">
        <v>1196</v>
      </c>
      <c r="JEU63" s="746" t="s">
        <v>1196</v>
      </c>
      <c r="JEV63" s="746" t="s">
        <v>1196</v>
      </c>
      <c r="JEW63" s="746" t="s">
        <v>1196</v>
      </c>
      <c r="JEX63" s="746" t="s">
        <v>1196</v>
      </c>
      <c r="JEY63" s="746" t="s">
        <v>1196</v>
      </c>
      <c r="JEZ63" s="746" t="s">
        <v>1196</v>
      </c>
      <c r="JFA63" s="746" t="s">
        <v>1196</v>
      </c>
      <c r="JFB63" s="746" t="s">
        <v>1196</v>
      </c>
      <c r="JFC63" s="746" t="s">
        <v>1196</v>
      </c>
      <c r="JFD63" s="746" t="s">
        <v>1196</v>
      </c>
      <c r="JFE63" s="746" t="s">
        <v>1196</v>
      </c>
      <c r="JFF63" s="746" t="s">
        <v>1196</v>
      </c>
      <c r="JFG63" s="746" t="s">
        <v>1196</v>
      </c>
      <c r="JFH63" s="746" t="s">
        <v>1196</v>
      </c>
      <c r="JFI63" s="746" t="s">
        <v>1196</v>
      </c>
      <c r="JFJ63" s="746" t="s">
        <v>1196</v>
      </c>
      <c r="JFK63" s="746" t="s">
        <v>1196</v>
      </c>
      <c r="JFL63" s="746" t="s">
        <v>1196</v>
      </c>
      <c r="JFM63" s="746" t="s">
        <v>1196</v>
      </c>
      <c r="JFN63" s="746" t="s">
        <v>1196</v>
      </c>
      <c r="JFO63" s="746" t="s">
        <v>1196</v>
      </c>
      <c r="JFP63" s="746" t="s">
        <v>1196</v>
      </c>
      <c r="JFQ63" s="746" t="s">
        <v>1196</v>
      </c>
      <c r="JFR63" s="746" t="s">
        <v>1196</v>
      </c>
      <c r="JFS63" s="746" t="s">
        <v>1196</v>
      </c>
      <c r="JFT63" s="746" t="s">
        <v>1196</v>
      </c>
      <c r="JFU63" s="746" t="s">
        <v>1196</v>
      </c>
      <c r="JFV63" s="746" t="s">
        <v>1196</v>
      </c>
      <c r="JFW63" s="746" t="s">
        <v>1196</v>
      </c>
      <c r="JFX63" s="746" t="s">
        <v>1196</v>
      </c>
      <c r="JFY63" s="746" t="s">
        <v>1196</v>
      </c>
      <c r="JFZ63" s="746" t="s">
        <v>1196</v>
      </c>
      <c r="JGA63" s="746" t="s">
        <v>1196</v>
      </c>
      <c r="JGB63" s="746" t="s">
        <v>1196</v>
      </c>
      <c r="JGC63" s="746" t="s">
        <v>1196</v>
      </c>
      <c r="JGD63" s="746" t="s">
        <v>1196</v>
      </c>
      <c r="JGE63" s="746" t="s">
        <v>1196</v>
      </c>
      <c r="JGF63" s="746" t="s">
        <v>1196</v>
      </c>
      <c r="JGG63" s="746" t="s">
        <v>1196</v>
      </c>
      <c r="JGH63" s="746" t="s">
        <v>1196</v>
      </c>
      <c r="JGI63" s="746" t="s">
        <v>1196</v>
      </c>
      <c r="JGJ63" s="746" t="s">
        <v>1196</v>
      </c>
      <c r="JGK63" s="746" t="s">
        <v>1196</v>
      </c>
      <c r="JGL63" s="746" t="s">
        <v>1196</v>
      </c>
      <c r="JGM63" s="746" t="s">
        <v>1196</v>
      </c>
      <c r="JGN63" s="746" t="s">
        <v>1196</v>
      </c>
      <c r="JGO63" s="746" t="s">
        <v>1196</v>
      </c>
      <c r="JGP63" s="746" t="s">
        <v>1196</v>
      </c>
      <c r="JGQ63" s="746" t="s">
        <v>1196</v>
      </c>
      <c r="JGR63" s="746" t="s">
        <v>1196</v>
      </c>
      <c r="JGS63" s="746" t="s">
        <v>1196</v>
      </c>
      <c r="JGT63" s="746" t="s">
        <v>1196</v>
      </c>
      <c r="JGU63" s="746" t="s">
        <v>1196</v>
      </c>
      <c r="JGV63" s="746" t="s">
        <v>1196</v>
      </c>
      <c r="JGW63" s="746" t="s">
        <v>1196</v>
      </c>
      <c r="JGX63" s="746" t="s">
        <v>1196</v>
      </c>
      <c r="JGY63" s="746" t="s">
        <v>1196</v>
      </c>
      <c r="JGZ63" s="746" t="s">
        <v>1196</v>
      </c>
      <c r="JHA63" s="746" t="s">
        <v>1196</v>
      </c>
      <c r="JHB63" s="746" t="s">
        <v>1196</v>
      </c>
      <c r="JHC63" s="746" t="s">
        <v>1196</v>
      </c>
      <c r="JHD63" s="746" t="s">
        <v>1196</v>
      </c>
      <c r="JHE63" s="746" t="s">
        <v>1196</v>
      </c>
      <c r="JHF63" s="746" t="s">
        <v>1196</v>
      </c>
      <c r="JHG63" s="746" t="s">
        <v>1196</v>
      </c>
      <c r="JHH63" s="746" t="s">
        <v>1196</v>
      </c>
      <c r="JHI63" s="746" t="s">
        <v>1196</v>
      </c>
      <c r="JHJ63" s="746" t="s">
        <v>1196</v>
      </c>
      <c r="JHK63" s="746" t="s">
        <v>1196</v>
      </c>
      <c r="JHL63" s="746" t="s">
        <v>1196</v>
      </c>
      <c r="JHM63" s="746" t="s">
        <v>1196</v>
      </c>
      <c r="JHN63" s="746" t="s">
        <v>1196</v>
      </c>
      <c r="JHO63" s="746" t="s">
        <v>1196</v>
      </c>
      <c r="JHP63" s="746" t="s">
        <v>1196</v>
      </c>
      <c r="JHQ63" s="746" t="s">
        <v>1196</v>
      </c>
      <c r="JHR63" s="746" t="s">
        <v>1196</v>
      </c>
      <c r="JHS63" s="746" t="s">
        <v>1196</v>
      </c>
      <c r="JHT63" s="746" t="s">
        <v>1196</v>
      </c>
      <c r="JHU63" s="746" t="s">
        <v>1196</v>
      </c>
      <c r="JHV63" s="746" t="s">
        <v>1196</v>
      </c>
      <c r="JHW63" s="746" t="s">
        <v>1196</v>
      </c>
      <c r="JHX63" s="746" t="s">
        <v>1196</v>
      </c>
      <c r="JHY63" s="746" t="s">
        <v>1196</v>
      </c>
      <c r="JHZ63" s="746" t="s">
        <v>1196</v>
      </c>
      <c r="JIA63" s="746" t="s">
        <v>1196</v>
      </c>
      <c r="JIB63" s="746" t="s">
        <v>1196</v>
      </c>
      <c r="JIC63" s="746" t="s">
        <v>1196</v>
      </c>
      <c r="JID63" s="746" t="s">
        <v>1196</v>
      </c>
      <c r="JIE63" s="746" t="s">
        <v>1196</v>
      </c>
      <c r="JIF63" s="746" t="s">
        <v>1196</v>
      </c>
      <c r="JIG63" s="746" t="s">
        <v>1196</v>
      </c>
      <c r="JIH63" s="746" t="s">
        <v>1196</v>
      </c>
      <c r="JII63" s="746" t="s">
        <v>1196</v>
      </c>
      <c r="JIJ63" s="746" t="s">
        <v>1196</v>
      </c>
      <c r="JIK63" s="746" t="s">
        <v>1196</v>
      </c>
      <c r="JIL63" s="746" t="s">
        <v>1196</v>
      </c>
      <c r="JIM63" s="746" t="s">
        <v>1196</v>
      </c>
      <c r="JIN63" s="746" t="s">
        <v>1196</v>
      </c>
      <c r="JIO63" s="746" t="s">
        <v>1196</v>
      </c>
      <c r="JIP63" s="746" t="s">
        <v>1196</v>
      </c>
      <c r="JIQ63" s="746" t="s">
        <v>1196</v>
      </c>
      <c r="JIR63" s="746" t="s">
        <v>1196</v>
      </c>
      <c r="JIS63" s="746" t="s">
        <v>1196</v>
      </c>
      <c r="JIT63" s="746" t="s">
        <v>1196</v>
      </c>
      <c r="JIU63" s="746" t="s">
        <v>1196</v>
      </c>
      <c r="JIV63" s="746" t="s">
        <v>1196</v>
      </c>
      <c r="JIW63" s="746" t="s">
        <v>1196</v>
      </c>
      <c r="JIX63" s="746" t="s">
        <v>1196</v>
      </c>
      <c r="JIY63" s="746" t="s">
        <v>1196</v>
      </c>
      <c r="JIZ63" s="746" t="s">
        <v>1196</v>
      </c>
      <c r="JJA63" s="746" t="s">
        <v>1196</v>
      </c>
      <c r="JJB63" s="746" t="s">
        <v>1196</v>
      </c>
      <c r="JJC63" s="746" t="s">
        <v>1196</v>
      </c>
      <c r="JJD63" s="746" t="s">
        <v>1196</v>
      </c>
      <c r="JJE63" s="746" t="s">
        <v>1196</v>
      </c>
      <c r="JJF63" s="746" t="s">
        <v>1196</v>
      </c>
      <c r="JJG63" s="746" t="s">
        <v>1196</v>
      </c>
      <c r="JJH63" s="746" t="s">
        <v>1196</v>
      </c>
      <c r="JJI63" s="746" t="s">
        <v>1196</v>
      </c>
      <c r="JJJ63" s="746" t="s">
        <v>1196</v>
      </c>
      <c r="JJK63" s="746" t="s">
        <v>1196</v>
      </c>
      <c r="JJL63" s="746" t="s">
        <v>1196</v>
      </c>
      <c r="JJM63" s="746" t="s">
        <v>1196</v>
      </c>
      <c r="JJN63" s="746" t="s">
        <v>1196</v>
      </c>
      <c r="JJO63" s="746" t="s">
        <v>1196</v>
      </c>
      <c r="JJP63" s="746" t="s">
        <v>1196</v>
      </c>
      <c r="JJQ63" s="746" t="s">
        <v>1196</v>
      </c>
      <c r="JJR63" s="746" t="s">
        <v>1196</v>
      </c>
      <c r="JJS63" s="746" t="s">
        <v>1196</v>
      </c>
      <c r="JJT63" s="746" t="s">
        <v>1196</v>
      </c>
      <c r="JJU63" s="746" t="s">
        <v>1196</v>
      </c>
      <c r="JJV63" s="746" t="s">
        <v>1196</v>
      </c>
      <c r="JJW63" s="746" t="s">
        <v>1196</v>
      </c>
      <c r="JJX63" s="746" t="s">
        <v>1196</v>
      </c>
      <c r="JJY63" s="746" t="s">
        <v>1196</v>
      </c>
      <c r="JJZ63" s="746" t="s">
        <v>1196</v>
      </c>
      <c r="JKA63" s="746" t="s">
        <v>1196</v>
      </c>
      <c r="JKB63" s="746" t="s">
        <v>1196</v>
      </c>
      <c r="JKC63" s="746" t="s">
        <v>1196</v>
      </c>
      <c r="JKD63" s="746" t="s">
        <v>1196</v>
      </c>
      <c r="JKE63" s="746" t="s">
        <v>1196</v>
      </c>
      <c r="JKF63" s="746" t="s">
        <v>1196</v>
      </c>
      <c r="JKG63" s="746" t="s">
        <v>1196</v>
      </c>
      <c r="JKH63" s="746" t="s">
        <v>1196</v>
      </c>
      <c r="JKI63" s="746" t="s">
        <v>1196</v>
      </c>
      <c r="JKJ63" s="746" t="s">
        <v>1196</v>
      </c>
      <c r="JKK63" s="746" t="s">
        <v>1196</v>
      </c>
      <c r="JKL63" s="746" t="s">
        <v>1196</v>
      </c>
      <c r="JKM63" s="746" t="s">
        <v>1196</v>
      </c>
      <c r="JKN63" s="746" t="s">
        <v>1196</v>
      </c>
      <c r="JKO63" s="746" t="s">
        <v>1196</v>
      </c>
      <c r="JKP63" s="746" t="s">
        <v>1196</v>
      </c>
      <c r="JKQ63" s="746" t="s">
        <v>1196</v>
      </c>
      <c r="JKR63" s="746" t="s">
        <v>1196</v>
      </c>
      <c r="JKS63" s="746" t="s">
        <v>1196</v>
      </c>
      <c r="JKT63" s="746" t="s">
        <v>1196</v>
      </c>
      <c r="JKU63" s="746" t="s">
        <v>1196</v>
      </c>
      <c r="JKV63" s="746" t="s">
        <v>1196</v>
      </c>
      <c r="JKW63" s="746" t="s">
        <v>1196</v>
      </c>
      <c r="JKX63" s="746" t="s">
        <v>1196</v>
      </c>
      <c r="JKY63" s="746" t="s">
        <v>1196</v>
      </c>
      <c r="JKZ63" s="746" t="s">
        <v>1196</v>
      </c>
      <c r="JLA63" s="746" t="s">
        <v>1196</v>
      </c>
      <c r="JLB63" s="746" t="s">
        <v>1196</v>
      </c>
      <c r="JLC63" s="746" t="s">
        <v>1196</v>
      </c>
      <c r="JLD63" s="746" t="s">
        <v>1196</v>
      </c>
      <c r="JLE63" s="746" t="s">
        <v>1196</v>
      </c>
      <c r="JLF63" s="746" t="s">
        <v>1196</v>
      </c>
      <c r="JLG63" s="746" t="s">
        <v>1196</v>
      </c>
      <c r="JLH63" s="746" t="s">
        <v>1196</v>
      </c>
      <c r="JLI63" s="746" t="s">
        <v>1196</v>
      </c>
      <c r="JLJ63" s="746" t="s">
        <v>1196</v>
      </c>
      <c r="JLK63" s="746" t="s">
        <v>1196</v>
      </c>
      <c r="JLL63" s="746" t="s">
        <v>1196</v>
      </c>
      <c r="JLM63" s="746" t="s">
        <v>1196</v>
      </c>
      <c r="JLN63" s="746" t="s">
        <v>1196</v>
      </c>
      <c r="JLO63" s="746" t="s">
        <v>1196</v>
      </c>
      <c r="JLP63" s="746" t="s">
        <v>1196</v>
      </c>
      <c r="JLQ63" s="746" t="s">
        <v>1196</v>
      </c>
      <c r="JLR63" s="746" t="s">
        <v>1196</v>
      </c>
      <c r="JLS63" s="746" t="s">
        <v>1196</v>
      </c>
      <c r="JLT63" s="746" t="s">
        <v>1196</v>
      </c>
      <c r="JLU63" s="746" t="s">
        <v>1196</v>
      </c>
      <c r="JLV63" s="746" t="s">
        <v>1196</v>
      </c>
      <c r="JLW63" s="746" t="s">
        <v>1196</v>
      </c>
      <c r="JLX63" s="746" t="s">
        <v>1196</v>
      </c>
      <c r="JLY63" s="746" t="s">
        <v>1196</v>
      </c>
      <c r="JLZ63" s="746" t="s">
        <v>1196</v>
      </c>
      <c r="JMA63" s="746" t="s">
        <v>1196</v>
      </c>
      <c r="JMB63" s="746" t="s">
        <v>1196</v>
      </c>
      <c r="JMC63" s="746" t="s">
        <v>1196</v>
      </c>
      <c r="JMD63" s="746" t="s">
        <v>1196</v>
      </c>
      <c r="JME63" s="746" t="s">
        <v>1196</v>
      </c>
      <c r="JMF63" s="746" t="s">
        <v>1196</v>
      </c>
      <c r="JMG63" s="746" t="s">
        <v>1196</v>
      </c>
      <c r="JMH63" s="746" t="s">
        <v>1196</v>
      </c>
      <c r="JMI63" s="746" t="s">
        <v>1196</v>
      </c>
      <c r="JMJ63" s="746" t="s">
        <v>1196</v>
      </c>
      <c r="JMK63" s="746" t="s">
        <v>1196</v>
      </c>
      <c r="JML63" s="746" t="s">
        <v>1196</v>
      </c>
      <c r="JMM63" s="746" t="s">
        <v>1196</v>
      </c>
      <c r="JMN63" s="746" t="s">
        <v>1196</v>
      </c>
      <c r="JMO63" s="746" t="s">
        <v>1196</v>
      </c>
      <c r="JMP63" s="746" t="s">
        <v>1196</v>
      </c>
      <c r="JMQ63" s="746" t="s">
        <v>1196</v>
      </c>
      <c r="JMR63" s="746" t="s">
        <v>1196</v>
      </c>
      <c r="JMS63" s="746" t="s">
        <v>1196</v>
      </c>
      <c r="JMT63" s="746" t="s">
        <v>1196</v>
      </c>
      <c r="JMU63" s="746" t="s">
        <v>1196</v>
      </c>
      <c r="JMV63" s="746" t="s">
        <v>1196</v>
      </c>
      <c r="JMW63" s="746" t="s">
        <v>1196</v>
      </c>
      <c r="JMX63" s="746" t="s">
        <v>1196</v>
      </c>
      <c r="JMY63" s="746" t="s">
        <v>1196</v>
      </c>
      <c r="JMZ63" s="746" t="s">
        <v>1196</v>
      </c>
      <c r="JNA63" s="746" t="s">
        <v>1196</v>
      </c>
      <c r="JNB63" s="746" t="s">
        <v>1196</v>
      </c>
      <c r="JNC63" s="746" t="s">
        <v>1196</v>
      </c>
      <c r="JND63" s="746" t="s">
        <v>1196</v>
      </c>
      <c r="JNE63" s="746" t="s">
        <v>1196</v>
      </c>
      <c r="JNF63" s="746" t="s">
        <v>1196</v>
      </c>
      <c r="JNG63" s="746" t="s">
        <v>1196</v>
      </c>
      <c r="JNH63" s="746" t="s">
        <v>1196</v>
      </c>
      <c r="JNI63" s="746" t="s">
        <v>1196</v>
      </c>
      <c r="JNJ63" s="746" t="s">
        <v>1196</v>
      </c>
      <c r="JNK63" s="746" t="s">
        <v>1196</v>
      </c>
      <c r="JNL63" s="746" t="s">
        <v>1196</v>
      </c>
      <c r="JNM63" s="746" t="s">
        <v>1196</v>
      </c>
      <c r="JNN63" s="746" t="s">
        <v>1196</v>
      </c>
      <c r="JNO63" s="746" t="s">
        <v>1196</v>
      </c>
      <c r="JNP63" s="746" t="s">
        <v>1196</v>
      </c>
      <c r="JNQ63" s="746" t="s">
        <v>1196</v>
      </c>
      <c r="JNR63" s="746" t="s">
        <v>1196</v>
      </c>
      <c r="JNS63" s="746" t="s">
        <v>1196</v>
      </c>
      <c r="JNT63" s="746" t="s">
        <v>1196</v>
      </c>
      <c r="JNU63" s="746" t="s">
        <v>1196</v>
      </c>
      <c r="JNV63" s="746" t="s">
        <v>1196</v>
      </c>
      <c r="JNW63" s="746" t="s">
        <v>1196</v>
      </c>
      <c r="JNX63" s="746" t="s">
        <v>1196</v>
      </c>
      <c r="JNY63" s="746" t="s">
        <v>1196</v>
      </c>
      <c r="JNZ63" s="746" t="s">
        <v>1196</v>
      </c>
      <c r="JOA63" s="746" t="s">
        <v>1196</v>
      </c>
      <c r="JOB63" s="746" t="s">
        <v>1196</v>
      </c>
      <c r="JOC63" s="746" t="s">
        <v>1196</v>
      </c>
      <c r="JOD63" s="746" t="s">
        <v>1196</v>
      </c>
      <c r="JOE63" s="746" t="s">
        <v>1196</v>
      </c>
      <c r="JOF63" s="746" t="s">
        <v>1196</v>
      </c>
      <c r="JOG63" s="746" t="s">
        <v>1196</v>
      </c>
      <c r="JOH63" s="746" t="s">
        <v>1196</v>
      </c>
      <c r="JOI63" s="746" t="s">
        <v>1196</v>
      </c>
      <c r="JOJ63" s="746" t="s">
        <v>1196</v>
      </c>
      <c r="JOK63" s="746" t="s">
        <v>1196</v>
      </c>
      <c r="JOL63" s="746" t="s">
        <v>1196</v>
      </c>
      <c r="JOM63" s="746" t="s">
        <v>1196</v>
      </c>
      <c r="JON63" s="746" t="s">
        <v>1196</v>
      </c>
      <c r="JOO63" s="746" t="s">
        <v>1196</v>
      </c>
      <c r="JOP63" s="746" t="s">
        <v>1196</v>
      </c>
      <c r="JOQ63" s="746" t="s">
        <v>1196</v>
      </c>
      <c r="JOR63" s="746" t="s">
        <v>1196</v>
      </c>
      <c r="JOS63" s="746" t="s">
        <v>1196</v>
      </c>
      <c r="JOT63" s="746" t="s">
        <v>1196</v>
      </c>
      <c r="JOU63" s="746" t="s">
        <v>1196</v>
      </c>
      <c r="JOV63" s="746" t="s">
        <v>1196</v>
      </c>
      <c r="JOW63" s="746" t="s">
        <v>1196</v>
      </c>
      <c r="JOX63" s="746" t="s">
        <v>1196</v>
      </c>
      <c r="JOY63" s="746" t="s">
        <v>1196</v>
      </c>
      <c r="JOZ63" s="746" t="s">
        <v>1196</v>
      </c>
      <c r="JPA63" s="746" t="s">
        <v>1196</v>
      </c>
      <c r="JPB63" s="746" t="s">
        <v>1196</v>
      </c>
      <c r="JPC63" s="746" t="s">
        <v>1196</v>
      </c>
      <c r="JPD63" s="746" t="s">
        <v>1196</v>
      </c>
      <c r="JPE63" s="746" t="s">
        <v>1196</v>
      </c>
      <c r="JPF63" s="746" t="s">
        <v>1196</v>
      </c>
      <c r="JPG63" s="746" t="s">
        <v>1196</v>
      </c>
      <c r="JPH63" s="746" t="s">
        <v>1196</v>
      </c>
      <c r="JPI63" s="746" t="s">
        <v>1196</v>
      </c>
      <c r="JPJ63" s="746" t="s">
        <v>1196</v>
      </c>
      <c r="JPK63" s="746" t="s">
        <v>1196</v>
      </c>
      <c r="JPL63" s="746" t="s">
        <v>1196</v>
      </c>
      <c r="JPM63" s="746" t="s">
        <v>1196</v>
      </c>
      <c r="JPN63" s="746" t="s">
        <v>1196</v>
      </c>
      <c r="JPO63" s="746" t="s">
        <v>1196</v>
      </c>
      <c r="JPP63" s="746" t="s">
        <v>1196</v>
      </c>
      <c r="JPQ63" s="746" t="s">
        <v>1196</v>
      </c>
      <c r="JPR63" s="746" t="s">
        <v>1196</v>
      </c>
      <c r="JPS63" s="746" t="s">
        <v>1196</v>
      </c>
      <c r="JPT63" s="746" t="s">
        <v>1196</v>
      </c>
      <c r="JPU63" s="746" t="s">
        <v>1196</v>
      </c>
      <c r="JPV63" s="746" t="s">
        <v>1196</v>
      </c>
      <c r="JPW63" s="746" t="s">
        <v>1196</v>
      </c>
      <c r="JPX63" s="746" t="s">
        <v>1196</v>
      </c>
      <c r="JPY63" s="746" t="s">
        <v>1196</v>
      </c>
      <c r="JPZ63" s="746" t="s">
        <v>1196</v>
      </c>
      <c r="JQA63" s="746" t="s">
        <v>1196</v>
      </c>
      <c r="JQB63" s="746" t="s">
        <v>1196</v>
      </c>
      <c r="JQC63" s="746" t="s">
        <v>1196</v>
      </c>
      <c r="JQD63" s="746" t="s">
        <v>1196</v>
      </c>
      <c r="JQE63" s="746" t="s">
        <v>1196</v>
      </c>
      <c r="JQF63" s="746" t="s">
        <v>1196</v>
      </c>
      <c r="JQG63" s="746" t="s">
        <v>1196</v>
      </c>
      <c r="JQH63" s="746" t="s">
        <v>1196</v>
      </c>
      <c r="JQI63" s="746" t="s">
        <v>1196</v>
      </c>
      <c r="JQJ63" s="746" t="s">
        <v>1196</v>
      </c>
      <c r="JQK63" s="746" t="s">
        <v>1196</v>
      </c>
      <c r="JQL63" s="746" t="s">
        <v>1196</v>
      </c>
      <c r="JQM63" s="746" t="s">
        <v>1196</v>
      </c>
      <c r="JQN63" s="746" t="s">
        <v>1196</v>
      </c>
      <c r="JQO63" s="746" t="s">
        <v>1196</v>
      </c>
      <c r="JQP63" s="746" t="s">
        <v>1196</v>
      </c>
      <c r="JQQ63" s="746" t="s">
        <v>1196</v>
      </c>
      <c r="JQR63" s="746" t="s">
        <v>1196</v>
      </c>
      <c r="JQS63" s="746" t="s">
        <v>1196</v>
      </c>
      <c r="JQT63" s="746" t="s">
        <v>1196</v>
      </c>
      <c r="JQU63" s="746" t="s">
        <v>1196</v>
      </c>
      <c r="JQV63" s="746" t="s">
        <v>1196</v>
      </c>
      <c r="JQW63" s="746" t="s">
        <v>1196</v>
      </c>
      <c r="JQX63" s="746" t="s">
        <v>1196</v>
      </c>
      <c r="JQY63" s="746" t="s">
        <v>1196</v>
      </c>
      <c r="JQZ63" s="746" t="s">
        <v>1196</v>
      </c>
      <c r="JRA63" s="746" t="s">
        <v>1196</v>
      </c>
      <c r="JRB63" s="746" t="s">
        <v>1196</v>
      </c>
      <c r="JRC63" s="746" t="s">
        <v>1196</v>
      </c>
      <c r="JRD63" s="746" t="s">
        <v>1196</v>
      </c>
      <c r="JRE63" s="746" t="s">
        <v>1196</v>
      </c>
      <c r="JRF63" s="746" t="s">
        <v>1196</v>
      </c>
      <c r="JRG63" s="746" t="s">
        <v>1196</v>
      </c>
      <c r="JRH63" s="746" t="s">
        <v>1196</v>
      </c>
      <c r="JRI63" s="746" t="s">
        <v>1196</v>
      </c>
      <c r="JRJ63" s="746" t="s">
        <v>1196</v>
      </c>
      <c r="JRK63" s="746" t="s">
        <v>1196</v>
      </c>
      <c r="JRL63" s="746" t="s">
        <v>1196</v>
      </c>
      <c r="JRM63" s="746" t="s">
        <v>1196</v>
      </c>
      <c r="JRN63" s="746" t="s">
        <v>1196</v>
      </c>
      <c r="JRO63" s="746" t="s">
        <v>1196</v>
      </c>
      <c r="JRP63" s="746" t="s">
        <v>1196</v>
      </c>
      <c r="JRQ63" s="746" t="s">
        <v>1196</v>
      </c>
      <c r="JRR63" s="746" t="s">
        <v>1196</v>
      </c>
      <c r="JRS63" s="746" t="s">
        <v>1196</v>
      </c>
      <c r="JRT63" s="746" t="s">
        <v>1196</v>
      </c>
      <c r="JRU63" s="746" t="s">
        <v>1196</v>
      </c>
      <c r="JRV63" s="746" t="s">
        <v>1196</v>
      </c>
      <c r="JRW63" s="746" t="s">
        <v>1196</v>
      </c>
      <c r="JRX63" s="746" t="s">
        <v>1196</v>
      </c>
      <c r="JRY63" s="746" t="s">
        <v>1196</v>
      </c>
      <c r="JRZ63" s="746" t="s">
        <v>1196</v>
      </c>
      <c r="JSA63" s="746" t="s">
        <v>1196</v>
      </c>
      <c r="JSB63" s="746" t="s">
        <v>1196</v>
      </c>
      <c r="JSC63" s="746" t="s">
        <v>1196</v>
      </c>
      <c r="JSD63" s="746" t="s">
        <v>1196</v>
      </c>
      <c r="JSE63" s="746" t="s">
        <v>1196</v>
      </c>
      <c r="JSF63" s="746" t="s">
        <v>1196</v>
      </c>
      <c r="JSG63" s="746" t="s">
        <v>1196</v>
      </c>
      <c r="JSH63" s="746" t="s">
        <v>1196</v>
      </c>
      <c r="JSI63" s="746" t="s">
        <v>1196</v>
      </c>
      <c r="JSJ63" s="746" t="s">
        <v>1196</v>
      </c>
      <c r="JSK63" s="746" t="s">
        <v>1196</v>
      </c>
      <c r="JSL63" s="746" t="s">
        <v>1196</v>
      </c>
      <c r="JSM63" s="746" t="s">
        <v>1196</v>
      </c>
      <c r="JSN63" s="746" t="s">
        <v>1196</v>
      </c>
      <c r="JSO63" s="746" t="s">
        <v>1196</v>
      </c>
      <c r="JSP63" s="746" t="s">
        <v>1196</v>
      </c>
      <c r="JSQ63" s="746" t="s">
        <v>1196</v>
      </c>
      <c r="JSR63" s="746" t="s">
        <v>1196</v>
      </c>
      <c r="JSS63" s="746" t="s">
        <v>1196</v>
      </c>
      <c r="JST63" s="746" t="s">
        <v>1196</v>
      </c>
      <c r="JSU63" s="746" t="s">
        <v>1196</v>
      </c>
      <c r="JSV63" s="746" t="s">
        <v>1196</v>
      </c>
      <c r="JSW63" s="746" t="s">
        <v>1196</v>
      </c>
      <c r="JSX63" s="746" t="s">
        <v>1196</v>
      </c>
      <c r="JSY63" s="746" t="s">
        <v>1196</v>
      </c>
      <c r="JSZ63" s="746" t="s">
        <v>1196</v>
      </c>
      <c r="JTA63" s="746" t="s">
        <v>1196</v>
      </c>
      <c r="JTB63" s="746" t="s">
        <v>1196</v>
      </c>
      <c r="JTC63" s="746" t="s">
        <v>1196</v>
      </c>
      <c r="JTD63" s="746" t="s">
        <v>1196</v>
      </c>
      <c r="JTE63" s="746" t="s">
        <v>1196</v>
      </c>
      <c r="JTF63" s="746" t="s">
        <v>1196</v>
      </c>
      <c r="JTG63" s="746" t="s">
        <v>1196</v>
      </c>
      <c r="JTH63" s="746" t="s">
        <v>1196</v>
      </c>
      <c r="JTI63" s="746" t="s">
        <v>1196</v>
      </c>
      <c r="JTJ63" s="746" t="s">
        <v>1196</v>
      </c>
      <c r="JTK63" s="746" t="s">
        <v>1196</v>
      </c>
      <c r="JTL63" s="746" t="s">
        <v>1196</v>
      </c>
      <c r="JTM63" s="746" t="s">
        <v>1196</v>
      </c>
      <c r="JTN63" s="746" t="s">
        <v>1196</v>
      </c>
      <c r="JTO63" s="746" t="s">
        <v>1196</v>
      </c>
      <c r="JTP63" s="746" t="s">
        <v>1196</v>
      </c>
      <c r="JTQ63" s="746" t="s">
        <v>1196</v>
      </c>
      <c r="JTR63" s="746" t="s">
        <v>1196</v>
      </c>
      <c r="JTS63" s="746" t="s">
        <v>1196</v>
      </c>
      <c r="JTT63" s="746" t="s">
        <v>1196</v>
      </c>
      <c r="JTU63" s="746" t="s">
        <v>1196</v>
      </c>
      <c r="JTV63" s="746" t="s">
        <v>1196</v>
      </c>
      <c r="JTW63" s="746" t="s">
        <v>1196</v>
      </c>
      <c r="JTX63" s="746" t="s">
        <v>1196</v>
      </c>
      <c r="JTY63" s="746" t="s">
        <v>1196</v>
      </c>
      <c r="JTZ63" s="746" t="s">
        <v>1196</v>
      </c>
      <c r="JUA63" s="746" t="s">
        <v>1196</v>
      </c>
      <c r="JUB63" s="746" t="s">
        <v>1196</v>
      </c>
      <c r="JUC63" s="746" t="s">
        <v>1196</v>
      </c>
      <c r="JUD63" s="746" t="s">
        <v>1196</v>
      </c>
      <c r="JUE63" s="746" t="s">
        <v>1196</v>
      </c>
      <c r="JUF63" s="746" t="s">
        <v>1196</v>
      </c>
      <c r="JUG63" s="746" t="s">
        <v>1196</v>
      </c>
      <c r="JUH63" s="746" t="s">
        <v>1196</v>
      </c>
      <c r="JUI63" s="746" t="s">
        <v>1196</v>
      </c>
      <c r="JUJ63" s="746" t="s">
        <v>1196</v>
      </c>
      <c r="JUK63" s="746" t="s">
        <v>1196</v>
      </c>
      <c r="JUL63" s="746" t="s">
        <v>1196</v>
      </c>
      <c r="JUM63" s="746" t="s">
        <v>1196</v>
      </c>
      <c r="JUN63" s="746" t="s">
        <v>1196</v>
      </c>
      <c r="JUO63" s="746" t="s">
        <v>1196</v>
      </c>
      <c r="JUP63" s="746" t="s">
        <v>1196</v>
      </c>
      <c r="JUQ63" s="746" t="s">
        <v>1196</v>
      </c>
      <c r="JUR63" s="746" t="s">
        <v>1196</v>
      </c>
      <c r="JUS63" s="746" t="s">
        <v>1196</v>
      </c>
      <c r="JUT63" s="746" t="s">
        <v>1196</v>
      </c>
      <c r="JUU63" s="746" t="s">
        <v>1196</v>
      </c>
      <c r="JUV63" s="746" t="s">
        <v>1196</v>
      </c>
      <c r="JUW63" s="746" t="s">
        <v>1196</v>
      </c>
      <c r="JUX63" s="746" t="s">
        <v>1196</v>
      </c>
      <c r="JUY63" s="746" t="s">
        <v>1196</v>
      </c>
      <c r="JUZ63" s="746" t="s">
        <v>1196</v>
      </c>
      <c r="JVA63" s="746" t="s">
        <v>1196</v>
      </c>
      <c r="JVB63" s="746" t="s">
        <v>1196</v>
      </c>
      <c r="JVC63" s="746" t="s">
        <v>1196</v>
      </c>
      <c r="JVD63" s="746" t="s">
        <v>1196</v>
      </c>
      <c r="JVE63" s="746" t="s">
        <v>1196</v>
      </c>
      <c r="JVF63" s="746" t="s">
        <v>1196</v>
      </c>
      <c r="JVG63" s="746" t="s">
        <v>1196</v>
      </c>
      <c r="JVH63" s="746" t="s">
        <v>1196</v>
      </c>
      <c r="JVI63" s="746" t="s">
        <v>1196</v>
      </c>
      <c r="JVJ63" s="746" t="s">
        <v>1196</v>
      </c>
      <c r="JVK63" s="746" t="s">
        <v>1196</v>
      </c>
      <c r="JVL63" s="746" t="s">
        <v>1196</v>
      </c>
      <c r="JVM63" s="746" t="s">
        <v>1196</v>
      </c>
      <c r="JVN63" s="746" t="s">
        <v>1196</v>
      </c>
      <c r="JVO63" s="746" t="s">
        <v>1196</v>
      </c>
      <c r="JVP63" s="746" t="s">
        <v>1196</v>
      </c>
      <c r="JVQ63" s="746" t="s">
        <v>1196</v>
      </c>
      <c r="JVR63" s="746" t="s">
        <v>1196</v>
      </c>
      <c r="JVS63" s="746" t="s">
        <v>1196</v>
      </c>
      <c r="JVT63" s="746" t="s">
        <v>1196</v>
      </c>
      <c r="JVU63" s="746" t="s">
        <v>1196</v>
      </c>
      <c r="JVV63" s="746" t="s">
        <v>1196</v>
      </c>
      <c r="JVW63" s="746" t="s">
        <v>1196</v>
      </c>
      <c r="JVX63" s="746" t="s">
        <v>1196</v>
      </c>
      <c r="JVY63" s="746" t="s">
        <v>1196</v>
      </c>
      <c r="JVZ63" s="746" t="s">
        <v>1196</v>
      </c>
      <c r="JWA63" s="746" t="s">
        <v>1196</v>
      </c>
      <c r="JWB63" s="746" t="s">
        <v>1196</v>
      </c>
      <c r="JWC63" s="746" t="s">
        <v>1196</v>
      </c>
      <c r="JWD63" s="746" t="s">
        <v>1196</v>
      </c>
      <c r="JWE63" s="746" t="s">
        <v>1196</v>
      </c>
      <c r="JWF63" s="746" t="s">
        <v>1196</v>
      </c>
      <c r="JWG63" s="746" t="s">
        <v>1196</v>
      </c>
      <c r="JWH63" s="746" t="s">
        <v>1196</v>
      </c>
      <c r="JWI63" s="746" t="s">
        <v>1196</v>
      </c>
      <c r="JWJ63" s="746" t="s">
        <v>1196</v>
      </c>
      <c r="JWK63" s="746" t="s">
        <v>1196</v>
      </c>
      <c r="JWL63" s="746" t="s">
        <v>1196</v>
      </c>
      <c r="JWM63" s="746" t="s">
        <v>1196</v>
      </c>
      <c r="JWN63" s="746" t="s">
        <v>1196</v>
      </c>
      <c r="JWO63" s="746" t="s">
        <v>1196</v>
      </c>
      <c r="JWP63" s="746" t="s">
        <v>1196</v>
      </c>
      <c r="JWQ63" s="746" t="s">
        <v>1196</v>
      </c>
      <c r="JWR63" s="746" t="s">
        <v>1196</v>
      </c>
      <c r="JWS63" s="746" t="s">
        <v>1196</v>
      </c>
      <c r="JWT63" s="746" t="s">
        <v>1196</v>
      </c>
      <c r="JWU63" s="746" t="s">
        <v>1196</v>
      </c>
      <c r="JWV63" s="746" t="s">
        <v>1196</v>
      </c>
      <c r="JWW63" s="746" t="s">
        <v>1196</v>
      </c>
      <c r="JWX63" s="746" t="s">
        <v>1196</v>
      </c>
      <c r="JWY63" s="746" t="s">
        <v>1196</v>
      </c>
      <c r="JWZ63" s="746" t="s">
        <v>1196</v>
      </c>
      <c r="JXA63" s="746" t="s">
        <v>1196</v>
      </c>
      <c r="JXB63" s="746" t="s">
        <v>1196</v>
      </c>
      <c r="JXC63" s="746" t="s">
        <v>1196</v>
      </c>
      <c r="JXD63" s="746" t="s">
        <v>1196</v>
      </c>
      <c r="JXE63" s="746" t="s">
        <v>1196</v>
      </c>
      <c r="JXF63" s="746" t="s">
        <v>1196</v>
      </c>
      <c r="JXG63" s="746" t="s">
        <v>1196</v>
      </c>
      <c r="JXH63" s="746" t="s">
        <v>1196</v>
      </c>
      <c r="JXI63" s="746" t="s">
        <v>1196</v>
      </c>
      <c r="JXJ63" s="746" t="s">
        <v>1196</v>
      </c>
      <c r="JXK63" s="746" t="s">
        <v>1196</v>
      </c>
      <c r="JXL63" s="746" t="s">
        <v>1196</v>
      </c>
      <c r="JXM63" s="746" t="s">
        <v>1196</v>
      </c>
      <c r="JXN63" s="746" t="s">
        <v>1196</v>
      </c>
      <c r="JXO63" s="746" t="s">
        <v>1196</v>
      </c>
      <c r="JXP63" s="746" t="s">
        <v>1196</v>
      </c>
      <c r="JXQ63" s="746" t="s">
        <v>1196</v>
      </c>
      <c r="JXR63" s="746" t="s">
        <v>1196</v>
      </c>
      <c r="JXS63" s="746" t="s">
        <v>1196</v>
      </c>
      <c r="JXT63" s="746" t="s">
        <v>1196</v>
      </c>
      <c r="JXU63" s="746" t="s">
        <v>1196</v>
      </c>
      <c r="JXV63" s="746" t="s">
        <v>1196</v>
      </c>
      <c r="JXW63" s="746" t="s">
        <v>1196</v>
      </c>
      <c r="JXX63" s="746" t="s">
        <v>1196</v>
      </c>
      <c r="JXY63" s="746" t="s">
        <v>1196</v>
      </c>
      <c r="JXZ63" s="746" t="s">
        <v>1196</v>
      </c>
      <c r="JYA63" s="746" t="s">
        <v>1196</v>
      </c>
      <c r="JYB63" s="746" t="s">
        <v>1196</v>
      </c>
      <c r="JYC63" s="746" t="s">
        <v>1196</v>
      </c>
      <c r="JYD63" s="746" t="s">
        <v>1196</v>
      </c>
      <c r="JYE63" s="746" t="s">
        <v>1196</v>
      </c>
      <c r="JYF63" s="746" t="s">
        <v>1196</v>
      </c>
      <c r="JYG63" s="746" t="s">
        <v>1196</v>
      </c>
      <c r="JYH63" s="746" t="s">
        <v>1196</v>
      </c>
      <c r="JYI63" s="746" t="s">
        <v>1196</v>
      </c>
      <c r="JYJ63" s="746" t="s">
        <v>1196</v>
      </c>
      <c r="JYK63" s="746" t="s">
        <v>1196</v>
      </c>
      <c r="JYL63" s="746" t="s">
        <v>1196</v>
      </c>
      <c r="JYM63" s="746" t="s">
        <v>1196</v>
      </c>
      <c r="JYN63" s="746" t="s">
        <v>1196</v>
      </c>
      <c r="JYO63" s="746" t="s">
        <v>1196</v>
      </c>
      <c r="JYP63" s="746" t="s">
        <v>1196</v>
      </c>
      <c r="JYQ63" s="746" t="s">
        <v>1196</v>
      </c>
      <c r="JYR63" s="746" t="s">
        <v>1196</v>
      </c>
      <c r="JYS63" s="746" t="s">
        <v>1196</v>
      </c>
      <c r="JYT63" s="746" t="s">
        <v>1196</v>
      </c>
      <c r="JYU63" s="746" t="s">
        <v>1196</v>
      </c>
      <c r="JYV63" s="746" t="s">
        <v>1196</v>
      </c>
      <c r="JYW63" s="746" t="s">
        <v>1196</v>
      </c>
      <c r="JYX63" s="746" t="s">
        <v>1196</v>
      </c>
      <c r="JYY63" s="746" t="s">
        <v>1196</v>
      </c>
      <c r="JYZ63" s="746" t="s">
        <v>1196</v>
      </c>
      <c r="JZA63" s="746" t="s">
        <v>1196</v>
      </c>
      <c r="JZB63" s="746" t="s">
        <v>1196</v>
      </c>
      <c r="JZC63" s="746" t="s">
        <v>1196</v>
      </c>
      <c r="JZD63" s="746" t="s">
        <v>1196</v>
      </c>
      <c r="JZE63" s="746" t="s">
        <v>1196</v>
      </c>
      <c r="JZF63" s="746" t="s">
        <v>1196</v>
      </c>
      <c r="JZG63" s="746" t="s">
        <v>1196</v>
      </c>
      <c r="JZH63" s="746" t="s">
        <v>1196</v>
      </c>
      <c r="JZI63" s="746" t="s">
        <v>1196</v>
      </c>
      <c r="JZJ63" s="746" t="s">
        <v>1196</v>
      </c>
      <c r="JZK63" s="746" t="s">
        <v>1196</v>
      </c>
      <c r="JZL63" s="746" t="s">
        <v>1196</v>
      </c>
      <c r="JZM63" s="746" t="s">
        <v>1196</v>
      </c>
      <c r="JZN63" s="746" t="s">
        <v>1196</v>
      </c>
      <c r="JZO63" s="746" t="s">
        <v>1196</v>
      </c>
      <c r="JZP63" s="746" t="s">
        <v>1196</v>
      </c>
      <c r="JZQ63" s="746" t="s">
        <v>1196</v>
      </c>
      <c r="JZR63" s="746" t="s">
        <v>1196</v>
      </c>
      <c r="JZS63" s="746" t="s">
        <v>1196</v>
      </c>
      <c r="JZT63" s="746" t="s">
        <v>1196</v>
      </c>
      <c r="JZU63" s="746" t="s">
        <v>1196</v>
      </c>
      <c r="JZV63" s="746" t="s">
        <v>1196</v>
      </c>
      <c r="JZW63" s="746" t="s">
        <v>1196</v>
      </c>
      <c r="JZX63" s="746" t="s">
        <v>1196</v>
      </c>
      <c r="JZY63" s="746" t="s">
        <v>1196</v>
      </c>
      <c r="JZZ63" s="746" t="s">
        <v>1196</v>
      </c>
      <c r="KAA63" s="746" t="s">
        <v>1196</v>
      </c>
      <c r="KAB63" s="746" t="s">
        <v>1196</v>
      </c>
      <c r="KAC63" s="746" t="s">
        <v>1196</v>
      </c>
      <c r="KAD63" s="746" t="s">
        <v>1196</v>
      </c>
      <c r="KAE63" s="746" t="s">
        <v>1196</v>
      </c>
      <c r="KAF63" s="746" t="s">
        <v>1196</v>
      </c>
      <c r="KAG63" s="746" t="s">
        <v>1196</v>
      </c>
      <c r="KAH63" s="746" t="s">
        <v>1196</v>
      </c>
      <c r="KAI63" s="746" t="s">
        <v>1196</v>
      </c>
      <c r="KAJ63" s="746" t="s">
        <v>1196</v>
      </c>
      <c r="KAK63" s="746" t="s">
        <v>1196</v>
      </c>
      <c r="KAL63" s="746" t="s">
        <v>1196</v>
      </c>
      <c r="KAM63" s="746" t="s">
        <v>1196</v>
      </c>
      <c r="KAN63" s="746" t="s">
        <v>1196</v>
      </c>
      <c r="KAO63" s="746" t="s">
        <v>1196</v>
      </c>
      <c r="KAP63" s="746" t="s">
        <v>1196</v>
      </c>
      <c r="KAQ63" s="746" t="s">
        <v>1196</v>
      </c>
      <c r="KAR63" s="746" t="s">
        <v>1196</v>
      </c>
      <c r="KAS63" s="746" t="s">
        <v>1196</v>
      </c>
      <c r="KAT63" s="746" t="s">
        <v>1196</v>
      </c>
      <c r="KAU63" s="746" t="s">
        <v>1196</v>
      </c>
      <c r="KAV63" s="746" t="s">
        <v>1196</v>
      </c>
      <c r="KAW63" s="746" t="s">
        <v>1196</v>
      </c>
      <c r="KAX63" s="746" t="s">
        <v>1196</v>
      </c>
      <c r="KAY63" s="746" t="s">
        <v>1196</v>
      </c>
      <c r="KAZ63" s="746" t="s">
        <v>1196</v>
      </c>
      <c r="KBA63" s="746" t="s">
        <v>1196</v>
      </c>
      <c r="KBB63" s="746" t="s">
        <v>1196</v>
      </c>
      <c r="KBC63" s="746" t="s">
        <v>1196</v>
      </c>
      <c r="KBD63" s="746" t="s">
        <v>1196</v>
      </c>
      <c r="KBE63" s="746" t="s">
        <v>1196</v>
      </c>
      <c r="KBF63" s="746" t="s">
        <v>1196</v>
      </c>
      <c r="KBG63" s="746" t="s">
        <v>1196</v>
      </c>
      <c r="KBH63" s="746" t="s">
        <v>1196</v>
      </c>
      <c r="KBI63" s="746" t="s">
        <v>1196</v>
      </c>
      <c r="KBJ63" s="746" t="s">
        <v>1196</v>
      </c>
      <c r="KBK63" s="746" t="s">
        <v>1196</v>
      </c>
      <c r="KBL63" s="746" t="s">
        <v>1196</v>
      </c>
      <c r="KBM63" s="746" t="s">
        <v>1196</v>
      </c>
      <c r="KBN63" s="746" t="s">
        <v>1196</v>
      </c>
      <c r="KBO63" s="746" t="s">
        <v>1196</v>
      </c>
      <c r="KBP63" s="746" t="s">
        <v>1196</v>
      </c>
      <c r="KBQ63" s="746" t="s">
        <v>1196</v>
      </c>
      <c r="KBR63" s="746" t="s">
        <v>1196</v>
      </c>
      <c r="KBS63" s="746" t="s">
        <v>1196</v>
      </c>
      <c r="KBT63" s="746" t="s">
        <v>1196</v>
      </c>
      <c r="KBU63" s="746" t="s">
        <v>1196</v>
      </c>
      <c r="KBV63" s="746" t="s">
        <v>1196</v>
      </c>
      <c r="KBW63" s="746" t="s">
        <v>1196</v>
      </c>
      <c r="KBX63" s="746" t="s">
        <v>1196</v>
      </c>
      <c r="KBY63" s="746" t="s">
        <v>1196</v>
      </c>
      <c r="KBZ63" s="746" t="s">
        <v>1196</v>
      </c>
      <c r="KCA63" s="746" t="s">
        <v>1196</v>
      </c>
      <c r="KCB63" s="746" t="s">
        <v>1196</v>
      </c>
      <c r="KCC63" s="746" t="s">
        <v>1196</v>
      </c>
      <c r="KCD63" s="746" t="s">
        <v>1196</v>
      </c>
      <c r="KCE63" s="746" t="s">
        <v>1196</v>
      </c>
      <c r="KCF63" s="746" t="s">
        <v>1196</v>
      </c>
      <c r="KCG63" s="746" t="s">
        <v>1196</v>
      </c>
      <c r="KCH63" s="746" t="s">
        <v>1196</v>
      </c>
      <c r="KCI63" s="746" t="s">
        <v>1196</v>
      </c>
      <c r="KCJ63" s="746" t="s">
        <v>1196</v>
      </c>
      <c r="KCK63" s="746" t="s">
        <v>1196</v>
      </c>
      <c r="KCL63" s="746" t="s">
        <v>1196</v>
      </c>
      <c r="KCM63" s="746" t="s">
        <v>1196</v>
      </c>
      <c r="KCN63" s="746" t="s">
        <v>1196</v>
      </c>
      <c r="KCO63" s="746" t="s">
        <v>1196</v>
      </c>
      <c r="KCP63" s="746" t="s">
        <v>1196</v>
      </c>
      <c r="KCQ63" s="746" t="s">
        <v>1196</v>
      </c>
      <c r="KCR63" s="746" t="s">
        <v>1196</v>
      </c>
      <c r="KCS63" s="746" t="s">
        <v>1196</v>
      </c>
      <c r="KCT63" s="746" t="s">
        <v>1196</v>
      </c>
      <c r="KCU63" s="746" t="s">
        <v>1196</v>
      </c>
      <c r="KCV63" s="746" t="s">
        <v>1196</v>
      </c>
      <c r="KCW63" s="746" t="s">
        <v>1196</v>
      </c>
      <c r="KCX63" s="746" t="s">
        <v>1196</v>
      </c>
      <c r="KCY63" s="746" t="s">
        <v>1196</v>
      </c>
      <c r="KCZ63" s="746" t="s">
        <v>1196</v>
      </c>
      <c r="KDA63" s="746" t="s">
        <v>1196</v>
      </c>
      <c r="KDB63" s="746" t="s">
        <v>1196</v>
      </c>
      <c r="KDC63" s="746" t="s">
        <v>1196</v>
      </c>
      <c r="KDD63" s="746" t="s">
        <v>1196</v>
      </c>
      <c r="KDE63" s="746" t="s">
        <v>1196</v>
      </c>
      <c r="KDF63" s="746" t="s">
        <v>1196</v>
      </c>
      <c r="KDG63" s="746" t="s">
        <v>1196</v>
      </c>
      <c r="KDH63" s="746" t="s">
        <v>1196</v>
      </c>
      <c r="KDI63" s="746" t="s">
        <v>1196</v>
      </c>
      <c r="KDJ63" s="746" t="s">
        <v>1196</v>
      </c>
      <c r="KDK63" s="746" t="s">
        <v>1196</v>
      </c>
      <c r="KDL63" s="746" t="s">
        <v>1196</v>
      </c>
      <c r="KDM63" s="746" t="s">
        <v>1196</v>
      </c>
      <c r="KDN63" s="746" t="s">
        <v>1196</v>
      </c>
      <c r="KDO63" s="746" t="s">
        <v>1196</v>
      </c>
      <c r="KDP63" s="746" t="s">
        <v>1196</v>
      </c>
      <c r="KDQ63" s="746" t="s">
        <v>1196</v>
      </c>
      <c r="KDR63" s="746" t="s">
        <v>1196</v>
      </c>
      <c r="KDS63" s="746" t="s">
        <v>1196</v>
      </c>
      <c r="KDT63" s="746" t="s">
        <v>1196</v>
      </c>
      <c r="KDU63" s="746" t="s">
        <v>1196</v>
      </c>
      <c r="KDV63" s="746" t="s">
        <v>1196</v>
      </c>
      <c r="KDW63" s="746" t="s">
        <v>1196</v>
      </c>
      <c r="KDX63" s="746" t="s">
        <v>1196</v>
      </c>
      <c r="KDY63" s="746" t="s">
        <v>1196</v>
      </c>
      <c r="KDZ63" s="746" t="s">
        <v>1196</v>
      </c>
      <c r="KEA63" s="746" t="s">
        <v>1196</v>
      </c>
      <c r="KEB63" s="746" t="s">
        <v>1196</v>
      </c>
      <c r="KEC63" s="746" t="s">
        <v>1196</v>
      </c>
      <c r="KED63" s="746" t="s">
        <v>1196</v>
      </c>
      <c r="KEE63" s="746" t="s">
        <v>1196</v>
      </c>
      <c r="KEF63" s="746" t="s">
        <v>1196</v>
      </c>
      <c r="KEG63" s="746" t="s">
        <v>1196</v>
      </c>
      <c r="KEH63" s="746" t="s">
        <v>1196</v>
      </c>
      <c r="KEI63" s="746" t="s">
        <v>1196</v>
      </c>
      <c r="KEJ63" s="746" t="s">
        <v>1196</v>
      </c>
      <c r="KEK63" s="746" t="s">
        <v>1196</v>
      </c>
      <c r="KEL63" s="746" t="s">
        <v>1196</v>
      </c>
      <c r="KEM63" s="746" t="s">
        <v>1196</v>
      </c>
      <c r="KEN63" s="746" t="s">
        <v>1196</v>
      </c>
      <c r="KEO63" s="746" t="s">
        <v>1196</v>
      </c>
      <c r="KEP63" s="746" t="s">
        <v>1196</v>
      </c>
      <c r="KEQ63" s="746" t="s">
        <v>1196</v>
      </c>
      <c r="KER63" s="746" t="s">
        <v>1196</v>
      </c>
      <c r="KES63" s="746" t="s">
        <v>1196</v>
      </c>
      <c r="KET63" s="746" t="s">
        <v>1196</v>
      </c>
      <c r="KEU63" s="746" t="s">
        <v>1196</v>
      </c>
      <c r="KEV63" s="746" t="s">
        <v>1196</v>
      </c>
      <c r="KEW63" s="746" t="s">
        <v>1196</v>
      </c>
      <c r="KEX63" s="746" t="s">
        <v>1196</v>
      </c>
      <c r="KEY63" s="746" t="s">
        <v>1196</v>
      </c>
      <c r="KEZ63" s="746" t="s">
        <v>1196</v>
      </c>
      <c r="KFA63" s="746" t="s">
        <v>1196</v>
      </c>
      <c r="KFB63" s="746" t="s">
        <v>1196</v>
      </c>
      <c r="KFC63" s="746" t="s">
        <v>1196</v>
      </c>
      <c r="KFD63" s="746" t="s">
        <v>1196</v>
      </c>
      <c r="KFE63" s="746" t="s">
        <v>1196</v>
      </c>
      <c r="KFF63" s="746" t="s">
        <v>1196</v>
      </c>
      <c r="KFG63" s="746" t="s">
        <v>1196</v>
      </c>
      <c r="KFH63" s="746" t="s">
        <v>1196</v>
      </c>
      <c r="KFI63" s="746" t="s">
        <v>1196</v>
      </c>
      <c r="KFJ63" s="746" t="s">
        <v>1196</v>
      </c>
      <c r="KFK63" s="746" t="s">
        <v>1196</v>
      </c>
      <c r="KFL63" s="746" t="s">
        <v>1196</v>
      </c>
      <c r="KFM63" s="746" t="s">
        <v>1196</v>
      </c>
      <c r="KFN63" s="746" t="s">
        <v>1196</v>
      </c>
      <c r="KFO63" s="746" t="s">
        <v>1196</v>
      </c>
      <c r="KFP63" s="746" t="s">
        <v>1196</v>
      </c>
      <c r="KFQ63" s="746" t="s">
        <v>1196</v>
      </c>
      <c r="KFR63" s="746" t="s">
        <v>1196</v>
      </c>
      <c r="KFS63" s="746" t="s">
        <v>1196</v>
      </c>
      <c r="KFT63" s="746" t="s">
        <v>1196</v>
      </c>
      <c r="KFU63" s="746" t="s">
        <v>1196</v>
      </c>
      <c r="KFV63" s="746" t="s">
        <v>1196</v>
      </c>
      <c r="KFW63" s="746" t="s">
        <v>1196</v>
      </c>
      <c r="KFX63" s="746" t="s">
        <v>1196</v>
      </c>
      <c r="KFY63" s="746" t="s">
        <v>1196</v>
      </c>
      <c r="KFZ63" s="746" t="s">
        <v>1196</v>
      </c>
      <c r="KGA63" s="746" t="s">
        <v>1196</v>
      </c>
      <c r="KGB63" s="746" t="s">
        <v>1196</v>
      </c>
      <c r="KGC63" s="746" t="s">
        <v>1196</v>
      </c>
      <c r="KGD63" s="746" t="s">
        <v>1196</v>
      </c>
      <c r="KGE63" s="746" t="s">
        <v>1196</v>
      </c>
      <c r="KGF63" s="746" t="s">
        <v>1196</v>
      </c>
      <c r="KGG63" s="746" t="s">
        <v>1196</v>
      </c>
      <c r="KGH63" s="746" t="s">
        <v>1196</v>
      </c>
      <c r="KGI63" s="746" t="s">
        <v>1196</v>
      </c>
      <c r="KGJ63" s="746" t="s">
        <v>1196</v>
      </c>
      <c r="KGK63" s="746" t="s">
        <v>1196</v>
      </c>
      <c r="KGL63" s="746" t="s">
        <v>1196</v>
      </c>
      <c r="KGM63" s="746" t="s">
        <v>1196</v>
      </c>
      <c r="KGN63" s="746" t="s">
        <v>1196</v>
      </c>
      <c r="KGO63" s="746" t="s">
        <v>1196</v>
      </c>
      <c r="KGP63" s="746" t="s">
        <v>1196</v>
      </c>
      <c r="KGQ63" s="746" t="s">
        <v>1196</v>
      </c>
      <c r="KGR63" s="746" t="s">
        <v>1196</v>
      </c>
      <c r="KGS63" s="746" t="s">
        <v>1196</v>
      </c>
      <c r="KGT63" s="746" t="s">
        <v>1196</v>
      </c>
      <c r="KGU63" s="746" t="s">
        <v>1196</v>
      </c>
      <c r="KGV63" s="746" t="s">
        <v>1196</v>
      </c>
      <c r="KGW63" s="746" t="s">
        <v>1196</v>
      </c>
      <c r="KGX63" s="746" t="s">
        <v>1196</v>
      </c>
      <c r="KGY63" s="746" t="s">
        <v>1196</v>
      </c>
      <c r="KGZ63" s="746" t="s">
        <v>1196</v>
      </c>
      <c r="KHA63" s="746" t="s">
        <v>1196</v>
      </c>
      <c r="KHB63" s="746" t="s">
        <v>1196</v>
      </c>
      <c r="KHC63" s="746" t="s">
        <v>1196</v>
      </c>
      <c r="KHD63" s="746" t="s">
        <v>1196</v>
      </c>
      <c r="KHE63" s="746" t="s">
        <v>1196</v>
      </c>
      <c r="KHF63" s="746" t="s">
        <v>1196</v>
      </c>
      <c r="KHG63" s="746" t="s">
        <v>1196</v>
      </c>
      <c r="KHH63" s="746" t="s">
        <v>1196</v>
      </c>
      <c r="KHI63" s="746" t="s">
        <v>1196</v>
      </c>
      <c r="KHJ63" s="746" t="s">
        <v>1196</v>
      </c>
      <c r="KHK63" s="746" t="s">
        <v>1196</v>
      </c>
      <c r="KHL63" s="746" t="s">
        <v>1196</v>
      </c>
      <c r="KHM63" s="746" t="s">
        <v>1196</v>
      </c>
      <c r="KHN63" s="746" t="s">
        <v>1196</v>
      </c>
      <c r="KHO63" s="746" t="s">
        <v>1196</v>
      </c>
      <c r="KHP63" s="746" t="s">
        <v>1196</v>
      </c>
      <c r="KHQ63" s="746" t="s">
        <v>1196</v>
      </c>
      <c r="KHR63" s="746" t="s">
        <v>1196</v>
      </c>
      <c r="KHS63" s="746" t="s">
        <v>1196</v>
      </c>
      <c r="KHT63" s="746" t="s">
        <v>1196</v>
      </c>
      <c r="KHU63" s="746" t="s">
        <v>1196</v>
      </c>
      <c r="KHV63" s="746" t="s">
        <v>1196</v>
      </c>
      <c r="KHW63" s="746" t="s">
        <v>1196</v>
      </c>
      <c r="KHX63" s="746" t="s">
        <v>1196</v>
      </c>
      <c r="KHY63" s="746" t="s">
        <v>1196</v>
      </c>
      <c r="KHZ63" s="746" t="s">
        <v>1196</v>
      </c>
      <c r="KIA63" s="746" t="s">
        <v>1196</v>
      </c>
      <c r="KIB63" s="746" t="s">
        <v>1196</v>
      </c>
      <c r="KIC63" s="746" t="s">
        <v>1196</v>
      </c>
      <c r="KID63" s="746" t="s">
        <v>1196</v>
      </c>
      <c r="KIE63" s="746" t="s">
        <v>1196</v>
      </c>
      <c r="KIF63" s="746" t="s">
        <v>1196</v>
      </c>
      <c r="KIG63" s="746" t="s">
        <v>1196</v>
      </c>
      <c r="KIH63" s="746" t="s">
        <v>1196</v>
      </c>
      <c r="KII63" s="746" t="s">
        <v>1196</v>
      </c>
      <c r="KIJ63" s="746" t="s">
        <v>1196</v>
      </c>
      <c r="KIK63" s="746" t="s">
        <v>1196</v>
      </c>
      <c r="KIL63" s="746" t="s">
        <v>1196</v>
      </c>
      <c r="KIM63" s="746" t="s">
        <v>1196</v>
      </c>
      <c r="KIN63" s="746" t="s">
        <v>1196</v>
      </c>
      <c r="KIO63" s="746" t="s">
        <v>1196</v>
      </c>
      <c r="KIP63" s="746" t="s">
        <v>1196</v>
      </c>
      <c r="KIQ63" s="746" t="s">
        <v>1196</v>
      </c>
      <c r="KIR63" s="746" t="s">
        <v>1196</v>
      </c>
      <c r="KIS63" s="746" t="s">
        <v>1196</v>
      </c>
      <c r="KIT63" s="746" t="s">
        <v>1196</v>
      </c>
      <c r="KIU63" s="746" t="s">
        <v>1196</v>
      </c>
      <c r="KIV63" s="746" t="s">
        <v>1196</v>
      </c>
      <c r="KIW63" s="746" t="s">
        <v>1196</v>
      </c>
      <c r="KIX63" s="746" t="s">
        <v>1196</v>
      </c>
      <c r="KIY63" s="746" t="s">
        <v>1196</v>
      </c>
      <c r="KIZ63" s="746" t="s">
        <v>1196</v>
      </c>
      <c r="KJA63" s="746" t="s">
        <v>1196</v>
      </c>
      <c r="KJB63" s="746" t="s">
        <v>1196</v>
      </c>
      <c r="KJC63" s="746" t="s">
        <v>1196</v>
      </c>
      <c r="KJD63" s="746" t="s">
        <v>1196</v>
      </c>
      <c r="KJE63" s="746" t="s">
        <v>1196</v>
      </c>
      <c r="KJF63" s="746" t="s">
        <v>1196</v>
      </c>
      <c r="KJG63" s="746" t="s">
        <v>1196</v>
      </c>
      <c r="KJH63" s="746" t="s">
        <v>1196</v>
      </c>
      <c r="KJI63" s="746" t="s">
        <v>1196</v>
      </c>
      <c r="KJJ63" s="746" t="s">
        <v>1196</v>
      </c>
      <c r="KJK63" s="746" t="s">
        <v>1196</v>
      </c>
      <c r="KJL63" s="746" t="s">
        <v>1196</v>
      </c>
      <c r="KJM63" s="746" t="s">
        <v>1196</v>
      </c>
      <c r="KJN63" s="746" t="s">
        <v>1196</v>
      </c>
      <c r="KJO63" s="746" t="s">
        <v>1196</v>
      </c>
      <c r="KJP63" s="746" t="s">
        <v>1196</v>
      </c>
      <c r="KJQ63" s="746" t="s">
        <v>1196</v>
      </c>
      <c r="KJR63" s="746" t="s">
        <v>1196</v>
      </c>
      <c r="KJS63" s="746" t="s">
        <v>1196</v>
      </c>
      <c r="KJT63" s="746" t="s">
        <v>1196</v>
      </c>
      <c r="KJU63" s="746" t="s">
        <v>1196</v>
      </c>
      <c r="KJV63" s="746" t="s">
        <v>1196</v>
      </c>
      <c r="KJW63" s="746" t="s">
        <v>1196</v>
      </c>
      <c r="KJX63" s="746" t="s">
        <v>1196</v>
      </c>
      <c r="KJY63" s="746" t="s">
        <v>1196</v>
      </c>
      <c r="KJZ63" s="746" t="s">
        <v>1196</v>
      </c>
      <c r="KKA63" s="746" t="s">
        <v>1196</v>
      </c>
      <c r="KKB63" s="746" t="s">
        <v>1196</v>
      </c>
      <c r="KKC63" s="746" t="s">
        <v>1196</v>
      </c>
      <c r="KKD63" s="746" t="s">
        <v>1196</v>
      </c>
      <c r="KKE63" s="746" t="s">
        <v>1196</v>
      </c>
      <c r="KKF63" s="746" t="s">
        <v>1196</v>
      </c>
      <c r="KKG63" s="746" t="s">
        <v>1196</v>
      </c>
      <c r="KKH63" s="746" t="s">
        <v>1196</v>
      </c>
      <c r="KKI63" s="746" t="s">
        <v>1196</v>
      </c>
      <c r="KKJ63" s="746" t="s">
        <v>1196</v>
      </c>
      <c r="KKK63" s="746" t="s">
        <v>1196</v>
      </c>
      <c r="KKL63" s="746" t="s">
        <v>1196</v>
      </c>
      <c r="KKM63" s="746" t="s">
        <v>1196</v>
      </c>
      <c r="KKN63" s="746" t="s">
        <v>1196</v>
      </c>
      <c r="KKO63" s="746" t="s">
        <v>1196</v>
      </c>
      <c r="KKP63" s="746" t="s">
        <v>1196</v>
      </c>
      <c r="KKQ63" s="746" t="s">
        <v>1196</v>
      </c>
      <c r="KKR63" s="746" t="s">
        <v>1196</v>
      </c>
      <c r="KKS63" s="746" t="s">
        <v>1196</v>
      </c>
      <c r="KKT63" s="746" t="s">
        <v>1196</v>
      </c>
      <c r="KKU63" s="746" t="s">
        <v>1196</v>
      </c>
      <c r="KKV63" s="746" t="s">
        <v>1196</v>
      </c>
      <c r="KKW63" s="746" t="s">
        <v>1196</v>
      </c>
      <c r="KKX63" s="746" t="s">
        <v>1196</v>
      </c>
      <c r="KKY63" s="746" t="s">
        <v>1196</v>
      </c>
      <c r="KKZ63" s="746" t="s">
        <v>1196</v>
      </c>
      <c r="KLA63" s="746" t="s">
        <v>1196</v>
      </c>
      <c r="KLB63" s="746" t="s">
        <v>1196</v>
      </c>
      <c r="KLC63" s="746" t="s">
        <v>1196</v>
      </c>
      <c r="KLD63" s="746" t="s">
        <v>1196</v>
      </c>
      <c r="KLE63" s="746" t="s">
        <v>1196</v>
      </c>
      <c r="KLF63" s="746" t="s">
        <v>1196</v>
      </c>
      <c r="KLG63" s="746" t="s">
        <v>1196</v>
      </c>
      <c r="KLH63" s="746" t="s">
        <v>1196</v>
      </c>
      <c r="KLI63" s="746" t="s">
        <v>1196</v>
      </c>
      <c r="KLJ63" s="746" t="s">
        <v>1196</v>
      </c>
      <c r="KLK63" s="746" t="s">
        <v>1196</v>
      </c>
      <c r="KLL63" s="746" t="s">
        <v>1196</v>
      </c>
      <c r="KLM63" s="746" t="s">
        <v>1196</v>
      </c>
      <c r="KLN63" s="746" t="s">
        <v>1196</v>
      </c>
      <c r="KLO63" s="746" t="s">
        <v>1196</v>
      </c>
      <c r="KLP63" s="746" t="s">
        <v>1196</v>
      </c>
      <c r="KLQ63" s="746" t="s">
        <v>1196</v>
      </c>
      <c r="KLR63" s="746" t="s">
        <v>1196</v>
      </c>
      <c r="KLS63" s="746" t="s">
        <v>1196</v>
      </c>
      <c r="KLT63" s="746" t="s">
        <v>1196</v>
      </c>
      <c r="KLU63" s="746" t="s">
        <v>1196</v>
      </c>
      <c r="KLV63" s="746" t="s">
        <v>1196</v>
      </c>
      <c r="KLW63" s="746" t="s">
        <v>1196</v>
      </c>
      <c r="KLX63" s="746" t="s">
        <v>1196</v>
      </c>
      <c r="KLY63" s="746" t="s">
        <v>1196</v>
      </c>
      <c r="KLZ63" s="746" t="s">
        <v>1196</v>
      </c>
      <c r="KMA63" s="746" t="s">
        <v>1196</v>
      </c>
      <c r="KMB63" s="746" t="s">
        <v>1196</v>
      </c>
      <c r="KMC63" s="746" t="s">
        <v>1196</v>
      </c>
      <c r="KMD63" s="746" t="s">
        <v>1196</v>
      </c>
      <c r="KME63" s="746" t="s">
        <v>1196</v>
      </c>
      <c r="KMF63" s="746" t="s">
        <v>1196</v>
      </c>
      <c r="KMG63" s="746" t="s">
        <v>1196</v>
      </c>
      <c r="KMH63" s="746" t="s">
        <v>1196</v>
      </c>
      <c r="KMI63" s="746" t="s">
        <v>1196</v>
      </c>
      <c r="KMJ63" s="746" t="s">
        <v>1196</v>
      </c>
      <c r="KMK63" s="746" t="s">
        <v>1196</v>
      </c>
      <c r="KML63" s="746" t="s">
        <v>1196</v>
      </c>
      <c r="KMM63" s="746" t="s">
        <v>1196</v>
      </c>
      <c r="KMN63" s="746" t="s">
        <v>1196</v>
      </c>
      <c r="KMO63" s="746" t="s">
        <v>1196</v>
      </c>
      <c r="KMP63" s="746" t="s">
        <v>1196</v>
      </c>
      <c r="KMQ63" s="746" t="s">
        <v>1196</v>
      </c>
      <c r="KMR63" s="746" t="s">
        <v>1196</v>
      </c>
      <c r="KMS63" s="746" t="s">
        <v>1196</v>
      </c>
      <c r="KMT63" s="746" t="s">
        <v>1196</v>
      </c>
      <c r="KMU63" s="746" t="s">
        <v>1196</v>
      </c>
      <c r="KMV63" s="746" t="s">
        <v>1196</v>
      </c>
      <c r="KMW63" s="746" t="s">
        <v>1196</v>
      </c>
      <c r="KMX63" s="746" t="s">
        <v>1196</v>
      </c>
      <c r="KMY63" s="746" t="s">
        <v>1196</v>
      </c>
      <c r="KMZ63" s="746" t="s">
        <v>1196</v>
      </c>
      <c r="KNA63" s="746" t="s">
        <v>1196</v>
      </c>
      <c r="KNB63" s="746" t="s">
        <v>1196</v>
      </c>
      <c r="KNC63" s="746" t="s">
        <v>1196</v>
      </c>
      <c r="KND63" s="746" t="s">
        <v>1196</v>
      </c>
      <c r="KNE63" s="746" t="s">
        <v>1196</v>
      </c>
      <c r="KNF63" s="746" t="s">
        <v>1196</v>
      </c>
      <c r="KNG63" s="746" t="s">
        <v>1196</v>
      </c>
      <c r="KNH63" s="746" t="s">
        <v>1196</v>
      </c>
      <c r="KNI63" s="746" t="s">
        <v>1196</v>
      </c>
      <c r="KNJ63" s="746" t="s">
        <v>1196</v>
      </c>
      <c r="KNK63" s="746" t="s">
        <v>1196</v>
      </c>
      <c r="KNL63" s="746" t="s">
        <v>1196</v>
      </c>
      <c r="KNM63" s="746" t="s">
        <v>1196</v>
      </c>
      <c r="KNN63" s="746" t="s">
        <v>1196</v>
      </c>
      <c r="KNO63" s="746" t="s">
        <v>1196</v>
      </c>
      <c r="KNP63" s="746" t="s">
        <v>1196</v>
      </c>
      <c r="KNQ63" s="746" t="s">
        <v>1196</v>
      </c>
      <c r="KNR63" s="746" t="s">
        <v>1196</v>
      </c>
      <c r="KNS63" s="746" t="s">
        <v>1196</v>
      </c>
      <c r="KNT63" s="746" t="s">
        <v>1196</v>
      </c>
      <c r="KNU63" s="746" t="s">
        <v>1196</v>
      </c>
      <c r="KNV63" s="746" t="s">
        <v>1196</v>
      </c>
      <c r="KNW63" s="746" t="s">
        <v>1196</v>
      </c>
      <c r="KNX63" s="746" t="s">
        <v>1196</v>
      </c>
      <c r="KNY63" s="746" t="s">
        <v>1196</v>
      </c>
      <c r="KNZ63" s="746" t="s">
        <v>1196</v>
      </c>
      <c r="KOA63" s="746" t="s">
        <v>1196</v>
      </c>
      <c r="KOB63" s="746" t="s">
        <v>1196</v>
      </c>
      <c r="KOC63" s="746" t="s">
        <v>1196</v>
      </c>
      <c r="KOD63" s="746" t="s">
        <v>1196</v>
      </c>
      <c r="KOE63" s="746" t="s">
        <v>1196</v>
      </c>
      <c r="KOF63" s="746" t="s">
        <v>1196</v>
      </c>
      <c r="KOG63" s="746" t="s">
        <v>1196</v>
      </c>
      <c r="KOH63" s="746" t="s">
        <v>1196</v>
      </c>
      <c r="KOI63" s="746" t="s">
        <v>1196</v>
      </c>
      <c r="KOJ63" s="746" t="s">
        <v>1196</v>
      </c>
      <c r="KOK63" s="746" t="s">
        <v>1196</v>
      </c>
      <c r="KOL63" s="746" t="s">
        <v>1196</v>
      </c>
      <c r="KOM63" s="746" t="s">
        <v>1196</v>
      </c>
      <c r="KON63" s="746" t="s">
        <v>1196</v>
      </c>
      <c r="KOO63" s="746" t="s">
        <v>1196</v>
      </c>
      <c r="KOP63" s="746" t="s">
        <v>1196</v>
      </c>
      <c r="KOQ63" s="746" t="s">
        <v>1196</v>
      </c>
      <c r="KOR63" s="746" t="s">
        <v>1196</v>
      </c>
      <c r="KOS63" s="746" t="s">
        <v>1196</v>
      </c>
      <c r="KOT63" s="746" t="s">
        <v>1196</v>
      </c>
      <c r="KOU63" s="746" t="s">
        <v>1196</v>
      </c>
      <c r="KOV63" s="746" t="s">
        <v>1196</v>
      </c>
      <c r="KOW63" s="746" t="s">
        <v>1196</v>
      </c>
      <c r="KOX63" s="746" t="s">
        <v>1196</v>
      </c>
      <c r="KOY63" s="746" t="s">
        <v>1196</v>
      </c>
      <c r="KOZ63" s="746" t="s">
        <v>1196</v>
      </c>
      <c r="KPA63" s="746" t="s">
        <v>1196</v>
      </c>
      <c r="KPB63" s="746" t="s">
        <v>1196</v>
      </c>
      <c r="KPC63" s="746" t="s">
        <v>1196</v>
      </c>
      <c r="KPD63" s="746" t="s">
        <v>1196</v>
      </c>
      <c r="KPE63" s="746" t="s">
        <v>1196</v>
      </c>
      <c r="KPF63" s="746" t="s">
        <v>1196</v>
      </c>
      <c r="KPG63" s="746" t="s">
        <v>1196</v>
      </c>
      <c r="KPH63" s="746" t="s">
        <v>1196</v>
      </c>
      <c r="KPI63" s="746" t="s">
        <v>1196</v>
      </c>
      <c r="KPJ63" s="746" t="s">
        <v>1196</v>
      </c>
      <c r="KPK63" s="746" t="s">
        <v>1196</v>
      </c>
      <c r="KPL63" s="746" t="s">
        <v>1196</v>
      </c>
      <c r="KPM63" s="746" t="s">
        <v>1196</v>
      </c>
      <c r="KPN63" s="746" t="s">
        <v>1196</v>
      </c>
      <c r="KPO63" s="746" t="s">
        <v>1196</v>
      </c>
      <c r="KPP63" s="746" t="s">
        <v>1196</v>
      </c>
      <c r="KPQ63" s="746" t="s">
        <v>1196</v>
      </c>
      <c r="KPR63" s="746" t="s">
        <v>1196</v>
      </c>
      <c r="KPS63" s="746" t="s">
        <v>1196</v>
      </c>
      <c r="KPT63" s="746" t="s">
        <v>1196</v>
      </c>
      <c r="KPU63" s="746" t="s">
        <v>1196</v>
      </c>
      <c r="KPV63" s="746" t="s">
        <v>1196</v>
      </c>
      <c r="KPW63" s="746" t="s">
        <v>1196</v>
      </c>
      <c r="KPX63" s="746" t="s">
        <v>1196</v>
      </c>
      <c r="KPY63" s="746" t="s">
        <v>1196</v>
      </c>
      <c r="KPZ63" s="746" t="s">
        <v>1196</v>
      </c>
      <c r="KQA63" s="746" t="s">
        <v>1196</v>
      </c>
      <c r="KQB63" s="746" t="s">
        <v>1196</v>
      </c>
      <c r="KQC63" s="746" t="s">
        <v>1196</v>
      </c>
      <c r="KQD63" s="746" t="s">
        <v>1196</v>
      </c>
      <c r="KQE63" s="746" t="s">
        <v>1196</v>
      </c>
      <c r="KQF63" s="746" t="s">
        <v>1196</v>
      </c>
      <c r="KQG63" s="746" t="s">
        <v>1196</v>
      </c>
      <c r="KQH63" s="746" t="s">
        <v>1196</v>
      </c>
      <c r="KQI63" s="746" t="s">
        <v>1196</v>
      </c>
      <c r="KQJ63" s="746" t="s">
        <v>1196</v>
      </c>
      <c r="KQK63" s="746" t="s">
        <v>1196</v>
      </c>
      <c r="KQL63" s="746" t="s">
        <v>1196</v>
      </c>
      <c r="KQM63" s="746" t="s">
        <v>1196</v>
      </c>
      <c r="KQN63" s="746" t="s">
        <v>1196</v>
      </c>
      <c r="KQO63" s="746" t="s">
        <v>1196</v>
      </c>
      <c r="KQP63" s="746" t="s">
        <v>1196</v>
      </c>
      <c r="KQQ63" s="746" t="s">
        <v>1196</v>
      </c>
      <c r="KQR63" s="746" t="s">
        <v>1196</v>
      </c>
      <c r="KQS63" s="746" t="s">
        <v>1196</v>
      </c>
      <c r="KQT63" s="746" t="s">
        <v>1196</v>
      </c>
      <c r="KQU63" s="746" t="s">
        <v>1196</v>
      </c>
      <c r="KQV63" s="746" t="s">
        <v>1196</v>
      </c>
      <c r="KQW63" s="746" t="s">
        <v>1196</v>
      </c>
      <c r="KQX63" s="746" t="s">
        <v>1196</v>
      </c>
      <c r="KQY63" s="746" t="s">
        <v>1196</v>
      </c>
      <c r="KQZ63" s="746" t="s">
        <v>1196</v>
      </c>
      <c r="KRA63" s="746" t="s">
        <v>1196</v>
      </c>
      <c r="KRB63" s="746" t="s">
        <v>1196</v>
      </c>
      <c r="KRC63" s="746" t="s">
        <v>1196</v>
      </c>
      <c r="KRD63" s="746" t="s">
        <v>1196</v>
      </c>
      <c r="KRE63" s="746" t="s">
        <v>1196</v>
      </c>
      <c r="KRF63" s="746" t="s">
        <v>1196</v>
      </c>
      <c r="KRG63" s="746" t="s">
        <v>1196</v>
      </c>
      <c r="KRH63" s="746" t="s">
        <v>1196</v>
      </c>
      <c r="KRI63" s="746" t="s">
        <v>1196</v>
      </c>
      <c r="KRJ63" s="746" t="s">
        <v>1196</v>
      </c>
      <c r="KRK63" s="746" t="s">
        <v>1196</v>
      </c>
      <c r="KRL63" s="746" t="s">
        <v>1196</v>
      </c>
      <c r="KRM63" s="746" t="s">
        <v>1196</v>
      </c>
      <c r="KRN63" s="746" t="s">
        <v>1196</v>
      </c>
      <c r="KRO63" s="746" t="s">
        <v>1196</v>
      </c>
      <c r="KRP63" s="746" t="s">
        <v>1196</v>
      </c>
      <c r="KRQ63" s="746" t="s">
        <v>1196</v>
      </c>
      <c r="KRR63" s="746" t="s">
        <v>1196</v>
      </c>
      <c r="KRS63" s="746" t="s">
        <v>1196</v>
      </c>
      <c r="KRT63" s="746" t="s">
        <v>1196</v>
      </c>
      <c r="KRU63" s="746" t="s">
        <v>1196</v>
      </c>
      <c r="KRV63" s="746" t="s">
        <v>1196</v>
      </c>
      <c r="KRW63" s="746" t="s">
        <v>1196</v>
      </c>
      <c r="KRX63" s="746" t="s">
        <v>1196</v>
      </c>
      <c r="KRY63" s="746" t="s">
        <v>1196</v>
      </c>
      <c r="KRZ63" s="746" t="s">
        <v>1196</v>
      </c>
      <c r="KSA63" s="746" t="s">
        <v>1196</v>
      </c>
      <c r="KSB63" s="746" t="s">
        <v>1196</v>
      </c>
      <c r="KSC63" s="746" t="s">
        <v>1196</v>
      </c>
      <c r="KSD63" s="746" t="s">
        <v>1196</v>
      </c>
      <c r="KSE63" s="746" t="s">
        <v>1196</v>
      </c>
      <c r="KSF63" s="746" t="s">
        <v>1196</v>
      </c>
      <c r="KSG63" s="746" t="s">
        <v>1196</v>
      </c>
      <c r="KSH63" s="746" t="s">
        <v>1196</v>
      </c>
      <c r="KSI63" s="746" t="s">
        <v>1196</v>
      </c>
      <c r="KSJ63" s="746" t="s">
        <v>1196</v>
      </c>
      <c r="KSK63" s="746" t="s">
        <v>1196</v>
      </c>
      <c r="KSL63" s="746" t="s">
        <v>1196</v>
      </c>
      <c r="KSM63" s="746" t="s">
        <v>1196</v>
      </c>
      <c r="KSN63" s="746" t="s">
        <v>1196</v>
      </c>
      <c r="KSO63" s="746" t="s">
        <v>1196</v>
      </c>
      <c r="KSP63" s="746" t="s">
        <v>1196</v>
      </c>
      <c r="KSQ63" s="746" t="s">
        <v>1196</v>
      </c>
      <c r="KSR63" s="746" t="s">
        <v>1196</v>
      </c>
      <c r="KSS63" s="746" t="s">
        <v>1196</v>
      </c>
      <c r="KST63" s="746" t="s">
        <v>1196</v>
      </c>
      <c r="KSU63" s="746" t="s">
        <v>1196</v>
      </c>
      <c r="KSV63" s="746" t="s">
        <v>1196</v>
      </c>
      <c r="KSW63" s="746" t="s">
        <v>1196</v>
      </c>
      <c r="KSX63" s="746" t="s">
        <v>1196</v>
      </c>
      <c r="KSY63" s="746" t="s">
        <v>1196</v>
      </c>
      <c r="KSZ63" s="746" t="s">
        <v>1196</v>
      </c>
      <c r="KTA63" s="746" t="s">
        <v>1196</v>
      </c>
      <c r="KTB63" s="746" t="s">
        <v>1196</v>
      </c>
      <c r="KTC63" s="746" t="s">
        <v>1196</v>
      </c>
      <c r="KTD63" s="746" t="s">
        <v>1196</v>
      </c>
      <c r="KTE63" s="746" t="s">
        <v>1196</v>
      </c>
      <c r="KTF63" s="746" t="s">
        <v>1196</v>
      </c>
      <c r="KTG63" s="746" t="s">
        <v>1196</v>
      </c>
      <c r="KTH63" s="746" t="s">
        <v>1196</v>
      </c>
      <c r="KTI63" s="746" t="s">
        <v>1196</v>
      </c>
      <c r="KTJ63" s="746" t="s">
        <v>1196</v>
      </c>
      <c r="KTK63" s="746" t="s">
        <v>1196</v>
      </c>
      <c r="KTL63" s="746" t="s">
        <v>1196</v>
      </c>
      <c r="KTM63" s="746" t="s">
        <v>1196</v>
      </c>
      <c r="KTN63" s="746" t="s">
        <v>1196</v>
      </c>
      <c r="KTO63" s="746" t="s">
        <v>1196</v>
      </c>
      <c r="KTP63" s="746" t="s">
        <v>1196</v>
      </c>
      <c r="KTQ63" s="746" t="s">
        <v>1196</v>
      </c>
      <c r="KTR63" s="746" t="s">
        <v>1196</v>
      </c>
      <c r="KTS63" s="746" t="s">
        <v>1196</v>
      </c>
      <c r="KTT63" s="746" t="s">
        <v>1196</v>
      </c>
      <c r="KTU63" s="746" t="s">
        <v>1196</v>
      </c>
      <c r="KTV63" s="746" t="s">
        <v>1196</v>
      </c>
      <c r="KTW63" s="746" t="s">
        <v>1196</v>
      </c>
      <c r="KTX63" s="746" t="s">
        <v>1196</v>
      </c>
      <c r="KTY63" s="746" t="s">
        <v>1196</v>
      </c>
      <c r="KTZ63" s="746" t="s">
        <v>1196</v>
      </c>
      <c r="KUA63" s="746" t="s">
        <v>1196</v>
      </c>
      <c r="KUB63" s="746" t="s">
        <v>1196</v>
      </c>
      <c r="KUC63" s="746" t="s">
        <v>1196</v>
      </c>
      <c r="KUD63" s="746" t="s">
        <v>1196</v>
      </c>
      <c r="KUE63" s="746" t="s">
        <v>1196</v>
      </c>
      <c r="KUF63" s="746" t="s">
        <v>1196</v>
      </c>
      <c r="KUG63" s="746" t="s">
        <v>1196</v>
      </c>
      <c r="KUH63" s="746" t="s">
        <v>1196</v>
      </c>
      <c r="KUI63" s="746" t="s">
        <v>1196</v>
      </c>
      <c r="KUJ63" s="746" t="s">
        <v>1196</v>
      </c>
      <c r="KUK63" s="746" t="s">
        <v>1196</v>
      </c>
      <c r="KUL63" s="746" t="s">
        <v>1196</v>
      </c>
      <c r="KUM63" s="746" t="s">
        <v>1196</v>
      </c>
      <c r="KUN63" s="746" t="s">
        <v>1196</v>
      </c>
      <c r="KUO63" s="746" t="s">
        <v>1196</v>
      </c>
      <c r="KUP63" s="746" t="s">
        <v>1196</v>
      </c>
      <c r="KUQ63" s="746" t="s">
        <v>1196</v>
      </c>
      <c r="KUR63" s="746" t="s">
        <v>1196</v>
      </c>
      <c r="KUS63" s="746" t="s">
        <v>1196</v>
      </c>
      <c r="KUT63" s="746" t="s">
        <v>1196</v>
      </c>
      <c r="KUU63" s="746" t="s">
        <v>1196</v>
      </c>
      <c r="KUV63" s="746" t="s">
        <v>1196</v>
      </c>
      <c r="KUW63" s="746" t="s">
        <v>1196</v>
      </c>
      <c r="KUX63" s="746" t="s">
        <v>1196</v>
      </c>
      <c r="KUY63" s="746" t="s">
        <v>1196</v>
      </c>
      <c r="KUZ63" s="746" t="s">
        <v>1196</v>
      </c>
      <c r="KVA63" s="746" t="s">
        <v>1196</v>
      </c>
      <c r="KVB63" s="746" t="s">
        <v>1196</v>
      </c>
      <c r="KVC63" s="746" t="s">
        <v>1196</v>
      </c>
      <c r="KVD63" s="746" t="s">
        <v>1196</v>
      </c>
      <c r="KVE63" s="746" t="s">
        <v>1196</v>
      </c>
      <c r="KVF63" s="746" t="s">
        <v>1196</v>
      </c>
      <c r="KVG63" s="746" t="s">
        <v>1196</v>
      </c>
      <c r="KVH63" s="746" t="s">
        <v>1196</v>
      </c>
      <c r="KVI63" s="746" t="s">
        <v>1196</v>
      </c>
      <c r="KVJ63" s="746" t="s">
        <v>1196</v>
      </c>
      <c r="KVK63" s="746" t="s">
        <v>1196</v>
      </c>
      <c r="KVL63" s="746" t="s">
        <v>1196</v>
      </c>
      <c r="KVM63" s="746" t="s">
        <v>1196</v>
      </c>
      <c r="KVN63" s="746" t="s">
        <v>1196</v>
      </c>
      <c r="KVO63" s="746" t="s">
        <v>1196</v>
      </c>
      <c r="KVP63" s="746" t="s">
        <v>1196</v>
      </c>
      <c r="KVQ63" s="746" t="s">
        <v>1196</v>
      </c>
      <c r="KVR63" s="746" t="s">
        <v>1196</v>
      </c>
      <c r="KVS63" s="746" t="s">
        <v>1196</v>
      </c>
      <c r="KVT63" s="746" t="s">
        <v>1196</v>
      </c>
      <c r="KVU63" s="746" t="s">
        <v>1196</v>
      </c>
      <c r="KVV63" s="746" t="s">
        <v>1196</v>
      </c>
      <c r="KVW63" s="746" t="s">
        <v>1196</v>
      </c>
      <c r="KVX63" s="746" t="s">
        <v>1196</v>
      </c>
      <c r="KVY63" s="746" t="s">
        <v>1196</v>
      </c>
      <c r="KVZ63" s="746" t="s">
        <v>1196</v>
      </c>
      <c r="KWA63" s="746" t="s">
        <v>1196</v>
      </c>
      <c r="KWB63" s="746" t="s">
        <v>1196</v>
      </c>
      <c r="KWC63" s="746" t="s">
        <v>1196</v>
      </c>
      <c r="KWD63" s="746" t="s">
        <v>1196</v>
      </c>
      <c r="KWE63" s="746" t="s">
        <v>1196</v>
      </c>
      <c r="KWF63" s="746" t="s">
        <v>1196</v>
      </c>
      <c r="KWG63" s="746" t="s">
        <v>1196</v>
      </c>
      <c r="KWH63" s="746" t="s">
        <v>1196</v>
      </c>
      <c r="KWI63" s="746" t="s">
        <v>1196</v>
      </c>
      <c r="KWJ63" s="746" t="s">
        <v>1196</v>
      </c>
      <c r="KWK63" s="746" t="s">
        <v>1196</v>
      </c>
      <c r="KWL63" s="746" t="s">
        <v>1196</v>
      </c>
      <c r="KWM63" s="746" t="s">
        <v>1196</v>
      </c>
      <c r="KWN63" s="746" t="s">
        <v>1196</v>
      </c>
      <c r="KWO63" s="746" t="s">
        <v>1196</v>
      </c>
      <c r="KWP63" s="746" t="s">
        <v>1196</v>
      </c>
      <c r="KWQ63" s="746" t="s">
        <v>1196</v>
      </c>
      <c r="KWR63" s="746" t="s">
        <v>1196</v>
      </c>
      <c r="KWS63" s="746" t="s">
        <v>1196</v>
      </c>
      <c r="KWT63" s="746" t="s">
        <v>1196</v>
      </c>
      <c r="KWU63" s="746" t="s">
        <v>1196</v>
      </c>
      <c r="KWV63" s="746" t="s">
        <v>1196</v>
      </c>
      <c r="KWW63" s="746" t="s">
        <v>1196</v>
      </c>
      <c r="KWX63" s="746" t="s">
        <v>1196</v>
      </c>
      <c r="KWY63" s="746" t="s">
        <v>1196</v>
      </c>
      <c r="KWZ63" s="746" t="s">
        <v>1196</v>
      </c>
      <c r="KXA63" s="746" t="s">
        <v>1196</v>
      </c>
      <c r="KXB63" s="746" t="s">
        <v>1196</v>
      </c>
      <c r="KXC63" s="746" t="s">
        <v>1196</v>
      </c>
      <c r="KXD63" s="746" t="s">
        <v>1196</v>
      </c>
      <c r="KXE63" s="746" t="s">
        <v>1196</v>
      </c>
      <c r="KXF63" s="746" t="s">
        <v>1196</v>
      </c>
      <c r="KXG63" s="746" t="s">
        <v>1196</v>
      </c>
      <c r="KXH63" s="746" t="s">
        <v>1196</v>
      </c>
      <c r="KXI63" s="746" t="s">
        <v>1196</v>
      </c>
      <c r="KXJ63" s="746" t="s">
        <v>1196</v>
      </c>
      <c r="KXK63" s="746" t="s">
        <v>1196</v>
      </c>
      <c r="KXL63" s="746" t="s">
        <v>1196</v>
      </c>
      <c r="KXM63" s="746" t="s">
        <v>1196</v>
      </c>
      <c r="KXN63" s="746" t="s">
        <v>1196</v>
      </c>
      <c r="KXO63" s="746" t="s">
        <v>1196</v>
      </c>
      <c r="KXP63" s="746" t="s">
        <v>1196</v>
      </c>
      <c r="KXQ63" s="746" t="s">
        <v>1196</v>
      </c>
      <c r="KXR63" s="746" t="s">
        <v>1196</v>
      </c>
      <c r="KXS63" s="746" t="s">
        <v>1196</v>
      </c>
      <c r="KXT63" s="746" t="s">
        <v>1196</v>
      </c>
      <c r="KXU63" s="746" t="s">
        <v>1196</v>
      </c>
      <c r="KXV63" s="746" t="s">
        <v>1196</v>
      </c>
      <c r="KXW63" s="746" t="s">
        <v>1196</v>
      </c>
      <c r="KXX63" s="746" t="s">
        <v>1196</v>
      </c>
      <c r="KXY63" s="746" t="s">
        <v>1196</v>
      </c>
      <c r="KXZ63" s="746" t="s">
        <v>1196</v>
      </c>
      <c r="KYA63" s="746" t="s">
        <v>1196</v>
      </c>
      <c r="KYB63" s="746" t="s">
        <v>1196</v>
      </c>
      <c r="KYC63" s="746" t="s">
        <v>1196</v>
      </c>
      <c r="KYD63" s="746" t="s">
        <v>1196</v>
      </c>
      <c r="KYE63" s="746" t="s">
        <v>1196</v>
      </c>
      <c r="KYF63" s="746" t="s">
        <v>1196</v>
      </c>
      <c r="KYG63" s="746" t="s">
        <v>1196</v>
      </c>
      <c r="KYH63" s="746" t="s">
        <v>1196</v>
      </c>
      <c r="KYI63" s="746" t="s">
        <v>1196</v>
      </c>
      <c r="KYJ63" s="746" t="s">
        <v>1196</v>
      </c>
      <c r="KYK63" s="746" t="s">
        <v>1196</v>
      </c>
      <c r="KYL63" s="746" t="s">
        <v>1196</v>
      </c>
      <c r="KYM63" s="746" t="s">
        <v>1196</v>
      </c>
      <c r="KYN63" s="746" t="s">
        <v>1196</v>
      </c>
      <c r="KYO63" s="746" t="s">
        <v>1196</v>
      </c>
      <c r="KYP63" s="746" t="s">
        <v>1196</v>
      </c>
      <c r="KYQ63" s="746" t="s">
        <v>1196</v>
      </c>
      <c r="KYR63" s="746" t="s">
        <v>1196</v>
      </c>
      <c r="KYS63" s="746" t="s">
        <v>1196</v>
      </c>
      <c r="KYT63" s="746" t="s">
        <v>1196</v>
      </c>
      <c r="KYU63" s="746" t="s">
        <v>1196</v>
      </c>
      <c r="KYV63" s="746" t="s">
        <v>1196</v>
      </c>
      <c r="KYW63" s="746" t="s">
        <v>1196</v>
      </c>
      <c r="KYX63" s="746" t="s">
        <v>1196</v>
      </c>
      <c r="KYY63" s="746" t="s">
        <v>1196</v>
      </c>
      <c r="KYZ63" s="746" t="s">
        <v>1196</v>
      </c>
      <c r="KZA63" s="746" t="s">
        <v>1196</v>
      </c>
      <c r="KZB63" s="746" t="s">
        <v>1196</v>
      </c>
      <c r="KZC63" s="746" t="s">
        <v>1196</v>
      </c>
      <c r="KZD63" s="746" t="s">
        <v>1196</v>
      </c>
      <c r="KZE63" s="746" t="s">
        <v>1196</v>
      </c>
      <c r="KZF63" s="746" t="s">
        <v>1196</v>
      </c>
      <c r="KZG63" s="746" t="s">
        <v>1196</v>
      </c>
      <c r="KZH63" s="746" t="s">
        <v>1196</v>
      </c>
      <c r="KZI63" s="746" t="s">
        <v>1196</v>
      </c>
      <c r="KZJ63" s="746" t="s">
        <v>1196</v>
      </c>
      <c r="KZK63" s="746" t="s">
        <v>1196</v>
      </c>
      <c r="KZL63" s="746" t="s">
        <v>1196</v>
      </c>
      <c r="KZM63" s="746" t="s">
        <v>1196</v>
      </c>
      <c r="KZN63" s="746" t="s">
        <v>1196</v>
      </c>
      <c r="KZO63" s="746" t="s">
        <v>1196</v>
      </c>
      <c r="KZP63" s="746" t="s">
        <v>1196</v>
      </c>
      <c r="KZQ63" s="746" t="s">
        <v>1196</v>
      </c>
      <c r="KZR63" s="746" t="s">
        <v>1196</v>
      </c>
      <c r="KZS63" s="746" t="s">
        <v>1196</v>
      </c>
      <c r="KZT63" s="746" t="s">
        <v>1196</v>
      </c>
      <c r="KZU63" s="746" t="s">
        <v>1196</v>
      </c>
      <c r="KZV63" s="746" t="s">
        <v>1196</v>
      </c>
      <c r="KZW63" s="746" t="s">
        <v>1196</v>
      </c>
      <c r="KZX63" s="746" t="s">
        <v>1196</v>
      </c>
      <c r="KZY63" s="746" t="s">
        <v>1196</v>
      </c>
      <c r="KZZ63" s="746" t="s">
        <v>1196</v>
      </c>
      <c r="LAA63" s="746" t="s">
        <v>1196</v>
      </c>
      <c r="LAB63" s="746" t="s">
        <v>1196</v>
      </c>
      <c r="LAC63" s="746" t="s">
        <v>1196</v>
      </c>
      <c r="LAD63" s="746" t="s">
        <v>1196</v>
      </c>
      <c r="LAE63" s="746" t="s">
        <v>1196</v>
      </c>
      <c r="LAF63" s="746" t="s">
        <v>1196</v>
      </c>
      <c r="LAG63" s="746" t="s">
        <v>1196</v>
      </c>
      <c r="LAH63" s="746" t="s">
        <v>1196</v>
      </c>
      <c r="LAI63" s="746" t="s">
        <v>1196</v>
      </c>
      <c r="LAJ63" s="746" t="s">
        <v>1196</v>
      </c>
      <c r="LAK63" s="746" t="s">
        <v>1196</v>
      </c>
      <c r="LAL63" s="746" t="s">
        <v>1196</v>
      </c>
      <c r="LAM63" s="746" t="s">
        <v>1196</v>
      </c>
      <c r="LAN63" s="746" t="s">
        <v>1196</v>
      </c>
      <c r="LAO63" s="746" t="s">
        <v>1196</v>
      </c>
      <c r="LAP63" s="746" t="s">
        <v>1196</v>
      </c>
      <c r="LAQ63" s="746" t="s">
        <v>1196</v>
      </c>
      <c r="LAR63" s="746" t="s">
        <v>1196</v>
      </c>
      <c r="LAS63" s="746" t="s">
        <v>1196</v>
      </c>
      <c r="LAT63" s="746" t="s">
        <v>1196</v>
      </c>
      <c r="LAU63" s="746" t="s">
        <v>1196</v>
      </c>
      <c r="LAV63" s="746" t="s">
        <v>1196</v>
      </c>
      <c r="LAW63" s="746" t="s">
        <v>1196</v>
      </c>
      <c r="LAX63" s="746" t="s">
        <v>1196</v>
      </c>
      <c r="LAY63" s="746" t="s">
        <v>1196</v>
      </c>
      <c r="LAZ63" s="746" t="s">
        <v>1196</v>
      </c>
      <c r="LBA63" s="746" t="s">
        <v>1196</v>
      </c>
      <c r="LBB63" s="746" t="s">
        <v>1196</v>
      </c>
      <c r="LBC63" s="746" t="s">
        <v>1196</v>
      </c>
      <c r="LBD63" s="746" t="s">
        <v>1196</v>
      </c>
      <c r="LBE63" s="746" t="s">
        <v>1196</v>
      </c>
      <c r="LBF63" s="746" t="s">
        <v>1196</v>
      </c>
      <c r="LBG63" s="746" t="s">
        <v>1196</v>
      </c>
      <c r="LBH63" s="746" t="s">
        <v>1196</v>
      </c>
      <c r="LBI63" s="746" t="s">
        <v>1196</v>
      </c>
      <c r="LBJ63" s="746" t="s">
        <v>1196</v>
      </c>
      <c r="LBK63" s="746" t="s">
        <v>1196</v>
      </c>
      <c r="LBL63" s="746" t="s">
        <v>1196</v>
      </c>
      <c r="LBM63" s="746" t="s">
        <v>1196</v>
      </c>
      <c r="LBN63" s="746" t="s">
        <v>1196</v>
      </c>
      <c r="LBO63" s="746" t="s">
        <v>1196</v>
      </c>
      <c r="LBP63" s="746" t="s">
        <v>1196</v>
      </c>
      <c r="LBQ63" s="746" t="s">
        <v>1196</v>
      </c>
      <c r="LBR63" s="746" t="s">
        <v>1196</v>
      </c>
      <c r="LBS63" s="746" t="s">
        <v>1196</v>
      </c>
      <c r="LBT63" s="746" t="s">
        <v>1196</v>
      </c>
      <c r="LBU63" s="746" t="s">
        <v>1196</v>
      </c>
      <c r="LBV63" s="746" t="s">
        <v>1196</v>
      </c>
      <c r="LBW63" s="746" t="s">
        <v>1196</v>
      </c>
      <c r="LBX63" s="746" t="s">
        <v>1196</v>
      </c>
      <c r="LBY63" s="746" t="s">
        <v>1196</v>
      </c>
      <c r="LBZ63" s="746" t="s">
        <v>1196</v>
      </c>
      <c r="LCA63" s="746" t="s">
        <v>1196</v>
      </c>
      <c r="LCB63" s="746" t="s">
        <v>1196</v>
      </c>
      <c r="LCC63" s="746" t="s">
        <v>1196</v>
      </c>
      <c r="LCD63" s="746" t="s">
        <v>1196</v>
      </c>
      <c r="LCE63" s="746" t="s">
        <v>1196</v>
      </c>
      <c r="LCF63" s="746" t="s">
        <v>1196</v>
      </c>
      <c r="LCG63" s="746" t="s">
        <v>1196</v>
      </c>
      <c r="LCH63" s="746" t="s">
        <v>1196</v>
      </c>
      <c r="LCI63" s="746" t="s">
        <v>1196</v>
      </c>
      <c r="LCJ63" s="746" t="s">
        <v>1196</v>
      </c>
      <c r="LCK63" s="746" t="s">
        <v>1196</v>
      </c>
      <c r="LCL63" s="746" t="s">
        <v>1196</v>
      </c>
      <c r="LCM63" s="746" t="s">
        <v>1196</v>
      </c>
      <c r="LCN63" s="746" t="s">
        <v>1196</v>
      </c>
      <c r="LCO63" s="746" t="s">
        <v>1196</v>
      </c>
      <c r="LCP63" s="746" t="s">
        <v>1196</v>
      </c>
      <c r="LCQ63" s="746" t="s">
        <v>1196</v>
      </c>
      <c r="LCR63" s="746" t="s">
        <v>1196</v>
      </c>
      <c r="LCS63" s="746" t="s">
        <v>1196</v>
      </c>
      <c r="LCT63" s="746" t="s">
        <v>1196</v>
      </c>
      <c r="LCU63" s="746" t="s">
        <v>1196</v>
      </c>
      <c r="LCV63" s="746" t="s">
        <v>1196</v>
      </c>
      <c r="LCW63" s="746" t="s">
        <v>1196</v>
      </c>
      <c r="LCX63" s="746" t="s">
        <v>1196</v>
      </c>
      <c r="LCY63" s="746" t="s">
        <v>1196</v>
      </c>
      <c r="LCZ63" s="746" t="s">
        <v>1196</v>
      </c>
      <c r="LDA63" s="746" t="s">
        <v>1196</v>
      </c>
      <c r="LDB63" s="746" t="s">
        <v>1196</v>
      </c>
      <c r="LDC63" s="746" t="s">
        <v>1196</v>
      </c>
      <c r="LDD63" s="746" t="s">
        <v>1196</v>
      </c>
      <c r="LDE63" s="746" t="s">
        <v>1196</v>
      </c>
      <c r="LDF63" s="746" t="s">
        <v>1196</v>
      </c>
      <c r="LDG63" s="746" t="s">
        <v>1196</v>
      </c>
      <c r="LDH63" s="746" t="s">
        <v>1196</v>
      </c>
      <c r="LDI63" s="746" t="s">
        <v>1196</v>
      </c>
      <c r="LDJ63" s="746" t="s">
        <v>1196</v>
      </c>
      <c r="LDK63" s="746" t="s">
        <v>1196</v>
      </c>
      <c r="LDL63" s="746" t="s">
        <v>1196</v>
      </c>
      <c r="LDM63" s="746" t="s">
        <v>1196</v>
      </c>
      <c r="LDN63" s="746" t="s">
        <v>1196</v>
      </c>
      <c r="LDO63" s="746" t="s">
        <v>1196</v>
      </c>
      <c r="LDP63" s="746" t="s">
        <v>1196</v>
      </c>
      <c r="LDQ63" s="746" t="s">
        <v>1196</v>
      </c>
      <c r="LDR63" s="746" t="s">
        <v>1196</v>
      </c>
      <c r="LDS63" s="746" t="s">
        <v>1196</v>
      </c>
      <c r="LDT63" s="746" t="s">
        <v>1196</v>
      </c>
      <c r="LDU63" s="746" t="s">
        <v>1196</v>
      </c>
      <c r="LDV63" s="746" t="s">
        <v>1196</v>
      </c>
      <c r="LDW63" s="746" t="s">
        <v>1196</v>
      </c>
      <c r="LDX63" s="746" t="s">
        <v>1196</v>
      </c>
      <c r="LDY63" s="746" t="s">
        <v>1196</v>
      </c>
      <c r="LDZ63" s="746" t="s">
        <v>1196</v>
      </c>
      <c r="LEA63" s="746" t="s">
        <v>1196</v>
      </c>
      <c r="LEB63" s="746" t="s">
        <v>1196</v>
      </c>
      <c r="LEC63" s="746" t="s">
        <v>1196</v>
      </c>
      <c r="LED63" s="746" t="s">
        <v>1196</v>
      </c>
      <c r="LEE63" s="746" t="s">
        <v>1196</v>
      </c>
      <c r="LEF63" s="746" t="s">
        <v>1196</v>
      </c>
      <c r="LEG63" s="746" t="s">
        <v>1196</v>
      </c>
      <c r="LEH63" s="746" t="s">
        <v>1196</v>
      </c>
      <c r="LEI63" s="746" t="s">
        <v>1196</v>
      </c>
      <c r="LEJ63" s="746" t="s">
        <v>1196</v>
      </c>
      <c r="LEK63" s="746" t="s">
        <v>1196</v>
      </c>
      <c r="LEL63" s="746" t="s">
        <v>1196</v>
      </c>
      <c r="LEM63" s="746" t="s">
        <v>1196</v>
      </c>
      <c r="LEN63" s="746" t="s">
        <v>1196</v>
      </c>
      <c r="LEO63" s="746" t="s">
        <v>1196</v>
      </c>
      <c r="LEP63" s="746" t="s">
        <v>1196</v>
      </c>
      <c r="LEQ63" s="746" t="s">
        <v>1196</v>
      </c>
      <c r="LER63" s="746" t="s">
        <v>1196</v>
      </c>
      <c r="LES63" s="746" t="s">
        <v>1196</v>
      </c>
      <c r="LET63" s="746" t="s">
        <v>1196</v>
      </c>
      <c r="LEU63" s="746" t="s">
        <v>1196</v>
      </c>
      <c r="LEV63" s="746" t="s">
        <v>1196</v>
      </c>
      <c r="LEW63" s="746" t="s">
        <v>1196</v>
      </c>
      <c r="LEX63" s="746" t="s">
        <v>1196</v>
      </c>
      <c r="LEY63" s="746" t="s">
        <v>1196</v>
      </c>
      <c r="LEZ63" s="746" t="s">
        <v>1196</v>
      </c>
      <c r="LFA63" s="746" t="s">
        <v>1196</v>
      </c>
      <c r="LFB63" s="746" t="s">
        <v>1196</v>
      </c>
      <c r="LFC63" s="746" t="s">
        <v>1196</v>
      </c>
      <c r="LFD63" s="746" t="s">
        <v>1196</v>
      </c>
      <c r="LFE63" s="746" t="s">
        <v>1196</v>
      </c>
      <c r="LFF63" s="746" t="s">
        <v>1196</v>
      </c>
      <c r="LFG63" s="746" t="s">
        <v>1196</v>
      </c>
      <c r="LFH63" s="746" t="s">
        <v>1196</v>
      </c>
      <c r="LFI63" s="746" t="s">
        <v>1196</v>
      </c>
      <c r="LFJ63" s="746" t="s">
        <v>1196</v>
      </c>
      <c r="LFK63" s="746" t="s">
        <v>1196</v>
      </c>
      <c r="LFL63" s="746" t="s">
        <v>1196</v>
      </c>
      <c r="LFM63" s="746" t="s">
        <v>1196</v>
      </c>
      <c r="LFN63" s="746" t="s">
        <v>1196</v>
      </c>
      <c r="LFO63" s="746" t="s">
        <v>1196</v>
      </c>
      <c r="LFP63" s="746" t="s">
        <v>1196</v>
      </c>
      <c r="LFQ63" s="746" t="s">
        <v>1196</v>
      </c>
      <c r="LFR63" s="746" t="s">
        <v>1196</v>
      </c>
      <c r="LFS63" s="746" t="s">
        <v>1196</v>
      </c>
      <c r="LFT63" s="746" t="s">
        <v>1196</v>
      </c>
      <c r="LFU63" s="746" t="s">
        <v>1196</v>
      </c>
      <c r="LFV63" s="746" t="s">
        <v>1196</v>
      </c>
      <c r="LFW63" s="746" t="s">
        <v>1196</v>
      </c>
      <c r="LFX63" s="746" t="s">
        <v>1196</v>
      </c>
      <c r="LFY63" s="746" t="s">
        <v>1196</v>
      </c>
      <c r="LFZ63" s="746" t="s">
        <v>1196</v>
      </c>
      <c r="LGA63" s="746" t="s">
        <v>1196</v>
      </c>
      <c r="LGB63" s="746" t="s">
        <v>1196</v>
      </c>
      <c r="LGC63" s="746" t="s">
        <v>1196</v>
      </c>
      <c r="LGD63" s="746" t="s">
        <v>1196</v>
      </c>
      <c r="LGE63" s="746" t="s">
        <v>1196</v>
      </c>
      <c r="LGF63" s="746" t="s">
        <v>1196</v>
      </c>
      <c r="LGG63" s="746" t="s">
        <v>1196</v>
      </c>
      <c r="LGH63" s="746" t="s">
        <v>1196</v>
      </c>
      <c r="LGI63" s="746" t="s">
        <v>1196</v>
      </c>
      <c r="LGJ63" s="746" t="s">
        <v>1196</v>
      </c>
      <c r="LGK63" s="746" t="s">
        <v>1196</v>
      </c>
      <c r="LGL63" s="746" t="s">
        <v>1196</v>
      </c>
      <c r="LGM63" s="746" t="s">
        <v>1196</v>
      </c>
      <c r="LGN63" s="746" t="s">
        <v>1196</v>
      </c>
      <c r="LGO63" s="746" t="s">
        <v>1196</v>
      </c>
      <c r="LGP63" s="746" t="s">
        <v>1196</v>
      </c>
      <c r="LGQ63" s="746" t="s">
        <v>1196</v>
      </c>
      <c r="LGR63" s="746" t="s">
        <v>1196</v>
      </c>
      <c r="LGS63" s="746" t="s">
        <v>1196</v>
      </c>
      <c r="LGT63" s="746" t="s">
        <v>1196</v>
      </c>
      <c r="LGU63" s="746" t="s">
        <v>1196</v>
      </c>
      <c r="LGV63" s="746" t="s">
        <v>1196</v>
      </c>
      <c r="LGW63" s="746" t="s">
        <v>1196</v>
      </c>
      <c r="LGX63" s="746" t="s">
        <v>1196</v>
      </c>
      <c r="LGY63" s="746" t="s">
        <v>1196</v>
      </c>
      <c r="LGZ63" s="746" t="s">
        <v>1196</v>
      </c>
      <c r="LHA63" s="746" t="s">
        <v>1196</v>
      </c>
      <c r="LHB63" s="746" t="s">
        <v>1196</v>
      </c>
      <c r="LHC63" s="746" t="s">
        <v>1196</v>
      </c>
      <c r="LHD63" s="746" t="s">
        <v>1196</v>
      </c>
      <c r="LHE63" s="746" t="s">
        <v>1196</v>
      </c>
      <c r="LHF63" s="746" t="s">
        <v>1196</v>
      </c>
      <c r="LHG63" s="746" t="s">
        <v>1196</v>
      </c>
      <c r="LHH63" s="746" t="s">
        <v>1196</v>
      </c>
      <c r="LHI63" s="746" t="s">
        <v>1196</v>
      </c>
      <c r="LHJ63" s="746" t="s">
        <v>1196</v>
      </c>
      <c r="LHK63" s="746" t="s">
        <v>1196</v>
      </c>
      <c r="LHL63" s="746" t="s">
        <v>1196</v>
      </c>
      <c r="LHM63" s="746" t="s">
        <v>1196</v>
      </c>
      <c r="LHN63" s="746" t="s">
        <v>1196</v>
      </c>
      <c r="LHO63" s="746" t="s">
        <v>1196</v>
      </c>
      <c r="LHP63" s="746" t="s">
        <v>1196</v>
      </c>
      <c r="LHQ63" s="746" t="s">
        <v>1196</v>
      </c>
      <c r="LHR63" s="746" t="s">
        <v>1196</v>
      </c>
      <c r="LHS63" s="746" t="s">
        <v>1196</v>
      </c>
      <c r="LHT63" s="746" t="s">
        <v>1196</v>
      </c>
      <c r="LHU63" s="746" t="s">
        <v>1196</v>
      </c>
      <c r="LHV63" s="746" t="s">
        <v>1196</v>
      </c>
      <c r="LHW63" s="746" t="s">
        <v>1196</v>
      </c>
      <c r="LHX63" s="746" t="s">
        <v>1196</v>
      </c>
      <c r="LHY63" s="746" t="s">
        <v>1196</v>
      </c>
      <c r="LHZ63" s="746" t="s">
        <v>1196</v>
      </c>
      <c r="LIA63" s="746" t="s">
        <v>1196</v>
      </c>
      <c r="LIB63" s="746" t="s">
        <v>1196</v>
      </c>
      <c r="LIC63" s="746" t="s">
        <v>1196</v>
      </c>
      <c r="LID63" s="746" t="s">
        <v>1196</v>
      </c>
      <c r="LIE63" s="746" t="s">
        <v>1196</v>
      </c>
      <c r="LIF63" s="746" t="s">
        <v>1196</v>
      </c>
      <c r="LIG63" s="746" t="s">
        <v>1196</v>
      </c>
      <c r="LIH63" s="746" t="s">
        <v>1196</v>
      </c>
      <c r="LII63" s="746" t="s">
        <v>1196</v>
      </c>
      <c r="LIJ63" s="746" t="s">
        <v>1196</v>
      </c>
      <c r="LIK63" s="746" t="s">
        <v>1196</v>
      </c>
      <c r="LIL63" s="746" t="s">
        <v>1196</v>
      </c>
      <c r="LIM63" s="746" t="s">
        <v>1196</v>
      </c>
      <c r="LIN63" s="746" t="s">
        <v>1196</v>
      </c>
      <c r="LIO63" s="746" t="s">
        <v>1196</v>
      </c>
      <c r="LIP63" s="746" t="s">
        <v>1196</v>
      </c>
      <c r="LIQ63" s="746" t="s">
        <v>1196</v>
      </c>
      <c r="LIR63" s="746" t="s">
        <v>1196</v>
      </c>
      <c r="LIS63" s="746" t="s">
        <v>1196</v>
      </c>
      <c r="LIT63" s="746" t="s">
        <v>1196</v>
      </c>
      <c r="LIU63" s="746" t="s">
        <v>1196</v>
      </c>
      <c r="LIV63" s="746" t="s">
        <v>1196</v>
      </c>
      <c r="LIW63" s="746" t="s">
        <v>1196</v>
      </c>
      <c r="LIX63" s="746" t="s">
        <v>1196</v>
      </c>
      <c r="LIY63" s="746" t="s">
        <v>1196</v>
      </c>
      <c r="LIZ63" s="746" t="s">
        <v>1196</v>
      </c>
      <c r="LJA63" s="746" t="s">
        <v>1196</v>
      </c>
      <c r="LJB63" s="746" t="s">
        <v>1196</v>
      </c>
      <c r="LJC63" s="746" t="s">
        <v>1196</v>
      </c>
      <c r="LJD63" s="746" t="s">
        <v>1196</v>
      </c>
      <c r="LJE63" s="746" t="s">
        <v>1196</v>
      </c>
      <c r="LJF63" s="746" t="s">
        <v>1196</v>
      </c>
      <c r="LJG63" s="746" t="s">
        <v>1196</v>
      </c>
      <c r="LJH63" s="746" t="s">
        <v>1196</v>
      </c>
      <c r="LJI63" s="746" t="s">
        <v>1196</v>
      </c>
      <c r="LJJ63" s="746" t="s">
        <v>1196</v>
      </c>
      <c r="LJK63" s="746" t="s">
        <v>1196</v>
      </c>
      <c r="LJL63" s="746" t="s">
        <v>1196</v>
      </c>
      <c r="LJM63" s="746" t="s">
        <v>1196</v>
      </c>
      <c r="LJN63" s="746" t="s">
        <v>1196</v>
      </c>
      <c r="LJO63" s="746" t="s">
        <v>1196</v>
      </c>
      <c r="LJP63" s="746" t="s">
        <v>1196</v>
      </c>
      <c r="LJQ63" s="746" t="s">
        <v>1196</v>
      </c>
      <c r="LJR63" s="746" t="s">
        <v>1196</v>
      </c>
      <c r="LJS63" s="746" t="s">
        <v>1196</v>
      </c>
      <c r="LJT63" s="746" t="s">
        <v>1196</v>
      </c>
      <c r="LJU63" s="746" t="s">
        <v>1196</v>
      </c>
      <c r="LJV63" s="746" t="s">
        <v>1196</v>
      </c>
      <c r="LJW63" s="746" t="s">
        <v>1196</v>
      </c>
      <c r="LJX63" s="746" t="s">
        <v>1196</v>
      </c>
      <c r="LJY63" s="746" t="s">
        <v>1196</v>
      </c>
      <c r="LJZ63" s="746" t="s">
        <v>1196</v>
      </c>
      <c r="LKA63" s="746" t="s">
        <v>1196</v>
      </c>
      <c r="LKB63" s="746" t="s">
        <v>1196</v>
      </c>
      <c r="LKC63" s="746" t="s">
        <v>1196</v>
      </c>
      <c r="LKD63" s="746" t="s">
        <v>1196</v>
      </c>
      <c r="LKE63" s="746" t="s">
        <v>1196</v>
      </c>
      <c r="LKF63" s="746" t="s">
        <v>1196</v>
      </c>
      <c r="LKG63" s="746" t="s">
        <v>1196</v>
      </c>
      <c r="LKH63" s="746" t="s">
        <v>1196</v>
      </c>
      <c r="LKI63" s="746" t="s">
        <v>1196</v>
      </c>
      <c r="LKJ63" s="746" t="s">
        <v>1196</v>
      </c>
      <c r="LKK63" s="746" t="s">
        <v>1196</v>
      </c>
      <c r="LKL63" s="746" t="s">
        <v>1196</v>
      </c>
      <c r="LKM63" s="746" t="s">
        <v>1196</v>
      </c>
      <c r="LKN63" s="746" t="s">
        <v>1196</v>
      </c>
      <c r="LKO63" s="746" t="s">
        <v>1196</v>
      </c>
      <c r="LKP63" s="746" t="s">
        <v>1196</v>
      </c>
      <c r="LKQ63" s="746" t="s">
        <v>1196</v>
      </c>
      <c r="LKR63" s="746" t="s">
        <v>1196</v>
      </c>
      <c r="LKS63" s="746" t="s">
        <v>1196</v>
      </c>
      <c r="LKT63" s="746" t="s">
        <v>1196</v>
      </c>
      <c r="LKU63" s="746" t="s">
        <v>1196</v>
      </c>
      <c r="LKV63" s="746" t="s">
        <v>1196</v>
      </c>
      <c r="LKW63" s="746" t="s">
        <v>1196</v>
      </c>
      <c r="LKX63" s="746" t="s">
        <v>1196</v>
      </c>
      <c r="LKY63" s="746" t="s">
        <v>1196</v>
      </c>
      <c r="LKZ63" s="746" t="s">
        <v>1196</v>
      </c>
      <c r="LLA63" s="746" t="s">
        <v>1196</v>
      </c>
      <c r="LLB63" s="746" t="s">
        <v>1196</v>
      </c>
      <c r="LLC63" s="746" t="s">
        <v>1196</v>
      </c>
      <c r="LLD63" s="746" t="s">
        <v>1196</v>
      </c>
      <c r="LLE63" s="746" t="s">
        <v>1196</v>
      </c>
      <c r="LLF63" s="746" t="s">
        <v>1196</v>
      </c>
      <c r="LLG63" s="746" t="s">
        <v>1196</v>
      </c>
      <c r="LLH63" s="746" t="s">
        <v>1196</v>
      </c>
      <c r="LLI63" s="746" t="s">
        <v>1196</v>
      </c>
      <c r="LLJ63" s="746" t="s">
        <v>1196</v>
      </c>
      <c r="LLK63" s="746" t="s">
        <v>1196</v>
      </c>
      <c r="LLL63" s="746" t="s">
        <v>1196</v>
      </c>
      <c r="LLM63" s="746" t="s">
        <v>1196</v>
      </c>
      <c r="LLN63" s="746" t="s">
        <v>1196</v>
      </c>
      <c r="LLO63" s="746" t="s">
        <v>1196</v>
      </c>
      <c r="LLP63" s="746" t="s">
        <v>1196</v>
      </c>
      <c r="LLQ63" s="746" t="s">
        <v>1196</v>
      </c>
      <c r="LLR63" s="746" t="s">
        <v>1196</v>
      </c>
      <c r="LLS63" s="746" t="s">
        <v>1196</v>
      </c>
      <c r="LLT63" s="746" t="s">
        <v>1196</v>
      </c>
      <c r="LLU63" s="746" t="s">
        <v>1196</v>
      </c>
      <c r="LLV63" s="746" t="s">
        <v>1196</v>
      </c>
      <c r="LLW63" s="746" t="s">
        <v>1196</v>
      </c>
      <c r="LLX63" s="746" t="s">
        <v>1196</v>
      </c>
      <c r="LLY63" s="746" t="s">
        <v>1196</v>
      </c>
      <c r="LLZ63" s="746" t="s">
        <v>1196</v>
      </c>
      <c r="LMA63" s="746" t="s">
        <v>1196</v>
      </c>
      <c r="LMB63" s="746" t="s">
        <v>1196</v>
      </c>
      <c r="LMC63" s="746" t="s">
        <v>1196</v>
      </c>
      <c r="LMD63" s="746" t="s">
        <v>1196</v>
      </c>
      <c r="LME63" s="746" t="s">
        <v>1196</v>
      </c>
      <c r="LMF63" s="746" t="s">
        <v>1196</v>
      </c>
      <c r="LMG63" s="746" t="s">
        <v>1196</v>
      </c>
      <c r="LMH63" s="746" t="s">
        <v>1196</v>
      </c>
      <c r="LMI63" s="746" t="s">
        <v>1196</v>
      </c>
      <c r="LMJ63" s="746" t="s">
        <v>1196</v>
      </c>
      <c r="LMK63" s="746" t="s">
        <v>1196</v>
      </c>
      <c r="LML63" s="746" t="s">
        <v>1196</v>
      </c>
      <c r="LMM63" s="746" t="s">
        <v>1196</v>
      </c>
      <c r="LMN63" s="746" t="s">
        <v>1196</v>
      </c>
      <c r="LMO63" s="746" t="s">
        <v>1196</v>
      </c>
      <c r="LMP63" s="746" t="s">
        <v>1196</v>
      </c>
      <c r="LMQ63" s="746" t="s">
        <v>1196</v>
      </c>
      <c r="LMR63" s="746" t="s">
        <v>1196</v>
      </c>
      <c r="LMS63" s="746" t="s">
        <v>1196</v>
      </c>
      <c r="LMT63" s="746" t="s">
        <v>1196</v>
      </c>
      <c r="LMU63" s="746" t="s">
        <v>1196</v>
      </c>
      <c r="LMV63" s="746" t="s">
        <v>1196</v>
      </c>
      <c r="LMW63" s="746" t="s">
        <v>1196</v>
      </c>
      <c r="LMX63" s="746" t="s">
        <v>1196</v>
      </c>
      <c r="LMY63" s="746" t="s">
        <v>1196</v>
      </c>
      <c r="LMZ63" s="746" t="s">
        <v>1196</v>
      </c>
      <c r="LNA63" s="746" t="s">
        <v>1196</v>
      </c>
      <c r="LNB63" s="746" t="s">
        <v>1196</v>
      </c>
      <c r="LNC63" s="746" t="s">
        <v>1196</v>
      </c>
      <c r="LND63" s="746" t="s">
        <v>1196</v>
      </c>
      <c r="LNE63" s="746" t="s">
        <v>1196</v>
      </c>
      <c r="LNF63" s="746" t="s">
        <v>1196</v>
      </c>
      <c r="LNG63" s="746" t="s">
        <v>1196</v>
      </c>
      <c r="LNH63" s="746" t="s">
        <v>1196</v>
      </c>
      <c r="LNI63" s="746" t="s">
        <v>1196</v>
      </c>
      <c r="LNJ63" s="746" t="s">
        <v>1196</v>
      </c>
      <c r="LNK63" s="746" t="s">
        <v>1196</v>
      </c>
      <c r="LNL63" s="746" t="s">
        <v>1196</v>
      </c>
      <c r="LNM63" s="746" t="s">
        <v>1196</v>
      </c>
      <c r="LNN63" s="746" t="s">
        <v>1196</v>
      </c>
      <c r="LNO63" s="746" t="s">
        <v>1196</v>
      </c>
      <c r="LNP63" s="746" t="s">
        <v>1196</v>
      </c>
      <c r="LNQ63" s="746" t="s">
        <v>1196</v>
      </c>
      <c r="LNR63" s="746" t="s">
        <v>1196</v>
      </c>
      <c r="LNS63" s="746" t="s">
        <v>1196</v>
      </c>
      <c r="LNT63" s="746" t="s">
        <v>1196</v>
      </c>
      <c r="LNU63" s="746" t="s">
        <v>1196</v>
      </c>
      <c r="LNV63" s="746" t="s">
        <v>1196</v>
      </c>
      <c r="LNW63" s="746" t="s">
        <v>1196</v>
      </c>
      <c r="LNX63" s="746" t="s">
        <v>1196</v>
      </c>
      <c r="LNY63" s="746" t="s">
        <v>1196</v>
      </c>
      <c r="LNZ63" s="746" t="s">
        <v>1196</v>
      </c>
      <c r="LOA63" s="746" t="s">
        <v>1196</v>
      </c>
      <c r="LOB63" s="746" t="s">
        <v>1196</v>
      </c>
      <c r="LOC63" s="746" t="s">
        <v>1196</v>
      </c>
      <c r="LOD63" s="746" t="s">
        <v>1196</v>
      </c>
      <c r="LOE63" s="746" t="s">
        <v>1196</v>
      </c>
      <c r="LOF63" s="746" t="s">
        <v>1196</v>
      </c>
      <c r="LOG63" s="746" t="s">
        <v>1196</v>
      </c>
      <c r="LOH63" s="746" t="s">
        <v>1196</v>
      </c>
      <c r="LOI63" s="746" t="s">
        <v>1196</v>
      </c>
      <c r="LOJ63" s="746" t="s">
        <v>1196</v>
      </c>
      <c r="LOK63" s="746" t="s">
        <v>1196</v>
      </c>
      <c r="LOL63" s="746" t="s">
        <v>1196</v>
      </c>
      <c r="LOM63" s="746" t="s">
        <v>1196</v>
      </c>
      <c r="LON63" s="746" t="s">
        <v>1196</v>
      </c>
      <c r="LOO63" s="746" t="s">
        <v>1196</v>
      </c>
      <c r="LOP63" s="746" t="s">
        <v>1196</v>
      </c>
      <c r="LOQ63" s="746" t="s">
        <v>1196</v>
      </c>
      <c r="LOR63" s="746" t="s">
        <v>1196</v>
      </c>
      <c r="LOS63" s="746" t="s">
        <v>1196</v>
      </c>
      <c r="LOT63" s="746" t="s">
        <v>1196</v>
      </c>
      <c r="LOU63" s="746" t="s">
        <v>1196</v>
      </c>
      <c r="LOV63" s="746" t="s">
        <v>1196</v>
      </c>
      <c r="LOW63" s="746" t="s">
        <v>1196</v>
      </c>
      <c r="LOX63" s="746" t="s">
        <v>1196</v>
      </c>
      <c r="LOY63" s="746" t="s">
        <v>1196</v>
      </c>
      <c r="LOZ63" s="746" t="s">
        <v>1196</v>
      </c>
      <c r="LPA63" s="746" t="s">
        <v>1196</v>
      </c>
      <c r="LPB63" s="746" t="s">
        <v>1196</v>
      </c>
      <c r="LPC63" s="746" t="s">
        <v>1196</v>
      </c>
      <c r="LPD63" s="746" t="s">
        <v>1196</v>
      </c>
      <c r="LPE63" s="746" t="s">
        <v>1196</v>
      </c>
      <c r="LPF63" s="746" t="s">
        <v>1196</v>
      </c>
      <c r="LPG63" s="746" t="s">
        <v>1196</v>
      </c>
      <c r="LPH63" s="746" t="s">
        <v>1196</v>
      </c>
      <c r="LPI63" s="746" t="s">
        <v>1196</v>
      </c>
      <c r="LPJ63" s="746" t="s">
        <v>1196</v>
      </c>
      <c r="LPK63" s="746" t="s">
        <v>1196</v>
      </c>
      <c r="LPL63" s="746" t="s">
        <v>1196</v>
      </c>
      <c r="LPM63" s="746" t="s">
        <v>1196</v>
      </c>
      <c r="LPN63" s="746" t="s">
        <v>1196</v>
      </c>
      <c r="LPO63" s="746" t="s">
        <v>1196</v>
      </c>
      <c r="LPP63" s="746" t="s">
        <v>1196</v>
      </c>
      <c r="LPQ63" s="746" t="s">
        <v>1196</v>
      </c>
      <c r="LPR63" s="746" t="s">
        <v>1196</v>
      </c>
      <c r="LPS63" s="746" t="s">
        <v>1196</v>
      </c>
      <c r="LPT63" s="746" t="s">
        <v>1196</v>
      </c>
      <c r="LPU63" s="746" t="s">
        <v>1196</v>
      </c>
      <c r="LPV63" s="746" t="s">
        <v>1196</v>
      </c>
      <c r="LPW63" s="746" t="s">
        <v>1196</v>
      </c>
      <c r="LPX63" s="746" t="s">
        <v>1196</v>
      </c>
      <c r="LPY63" s="746" t="s">
        <v>1196</v>
      </c>
      <c r="LPZ63" s="746" t="s">
        <v>1196</v>
      </c>
      <c r="LQA63" s="746" t="s">
        <v>1196</v>
      </c>
      <c r="LQB63" s="746" t="s">
        <v>1196</v>
      </c>
      <c r="LQC63" s="746" t="s">
        <v>1196</v>
      </c>
      <c r="LQD63" s="746" t="s">
        <v>1196</v>
      </c>
      <c r="LQE63" s="746" t="s">
        <v>1196</v>
      </c>
      <c r="LQF63" s="746" t="s">
        <v>1196</v>
      </c>
      <c r="LQG63" s="746" t="s">
        <v>1196</v>
      </c>
      <c r="LQH63" s="746" t="s">
        <v>1196</v>
      </c>
      <c r="LQI63" s="746" t="s">
        <v>1196</v>
      </c>
      <c r="LQJ63" s="746" t="s">
        <v>1196</v>
      </c>
      <c r="LQK63" s="746" t="s">
        <v>1196</v>
      </c>
      <c r="LQL63" s="746" t="s">
        <v>1196</v>
      </c>
      <c r="LQM63" s="746" t="s">
        <v>1196</v>
      </c>
      <c r="LQN63" s="746" t="s">
        <v>1196</v>
      </c>
      <c r="LQO63" s="746" t="s">
        <v>1196</v>
      </c>
      <c r="LQP63" s="746" t="s">
        <v>1196</v>
      </c>
      <c r="LQQ63" s="746" t="s">
        <v>1196</v>
      </c>
      <c r="LQR63" s="746" t="s">
        <v>1196</v>
      </c>
      <c r="LQS63" s="746" t="s">
        <v>1196</v>
      </c>
      <c r="LQT63" s="746" t="s">
        <v>1196</v>
      </c>
      <c r="LQU63" s="746" t="s">
        <v>1196</v>
      </c>
      <c r="LQV63" s="746" t="s">
        <v>1196</v>
      </c>
      <c r="LQW63" s="746" t="s">
        <v>1196</v>
      </c>
      <c r="LQX63" s="746" t="s">
        <v>1196</v>
      </c>
      <c r="LQY63" s="746" t="s">
        <v>1196</v>
      </c>
      <c r="LQZ63" s="746" t="s">
        <v>1196</v>
      </c>
      <c r="LRA63" s="746" t="s">
        <v>1196</v>
      </c>
      <c r="LRB63" s="746" t="s">
        <v>1196</v>
      </c>
      <c r="LRC63" s="746" t="s">
        <v>1196</v>
      </c>
      <c r="LRD63" s="746" t="s">
        <v>1196</v>
      </c>
      <c r="LRE63" s="746" t="s">
        <v>1196</v>
      </c>
      <c r="LRF63" s="746" t="s">
        <v>1196</v>
      </c>
      <c r="LRG63" s="746" t="s">
        <v>1196</v>
      </c>
      <c r="LRH63" s="746" t="s">
        <v>1196</v>
      </c>
      <c r="LRI63" s="746" t="s">
        <v>1196</v>
      </c>
      <c r="LRJ63" s="746" t="s">
        <v>1196</v>
      </c>
      <c r="LRK63" s="746" t="s">
        <v>1196</v>
      </c>
      <c r="LRL63" s="746" t="s">
        <v>1196</v>
      </c>
      <c r="LRM63" s="746" t="s">
        <v>1196</v>
      </c>
      <c r="LRN63" s="746" t="s">
        <v>1196</v>
      </c>
      <c r="LRO63" s="746" t="s">
        <v>1196</v>
      </c>
      <c r="LRP63" s="746" t="s">
        <v>1196</v>
      </c>
      <c r="LRQ63" s="746" t="s">
        <v>1196</v>
      </c>
      <c r="LRR63" s="746" t="s">
        <v>1196</v>
      </c>
      <c r="LRS63" s="746" t="s">
        <v>1196</v>
      </c>
      <c r="LRT63" s="746" t="s">
        <v>1196</v>
      </c>
      <c r="LRU63" s="746" t="s">
        <v>1196</v>
      </c>
      <c r="LRV63" s="746" t="s">
        <v>1196</v>
      </c>
      <c r="LRW63" s="746" t="s">
        <v>1196</v>
      </c>
      <c r="LRX63" s="746" t="s">
        <v>1196</v>
      </c>
      <c r="LRY63" s="746" t="s">
        <v>1196</v>
      </c>
      <c r="LRZ63" s="746" t="s">
        <v>1196</v>
      </c>
      <c r="LSA63" s="746" t="s">
        <v>1196</v>
      </c>
      <c r="LSB63" s="746" t="s">
        <v>1196</v>
      </c>
      <c r="LSC63" s="746" t="s">
        <v>1196</v>
      </c>
      <c r="LSD63" s="746" t="s">
        <v>1196</v>
      </c>
      <c r="LSE63" s="746" t="s">
        <v>1196</v>
      </c>
      <c r="LSF63" s="746" t="s">
        <v>1196</v>
      </c>
      <c r="LSG63" s="746" t="s">
        <v>1196</v>
      </c>
      <c r="LSH63" s="746" t="s">
        <v>1196</v>
      </c>
      <c r="LSI63" s="746" t="s">
        <v>1196</v>
      </c>
      <c r="LSJ63" s="746" t="s">
        <v>1196</v>
      </c>
      <c r="LSK63" s="746" t="s">
        <v>1196</v>
      </c>
      <c r="LSL63" s="746" t="s">
        <v>1196</v>
      </c>
      <c r="LSM63" s="746" t="s">
        <v>1196</v>
      </c>
      <c r="LSN63" s="746" t="s">
        <v>1196</v>
      </c>
      <c r="LSO63" s="746" t="s">
        <v>1196</v>
      </c>
      <c r="LSP63" s="746" t="s">
        <v>1196</v>
      </c>
      <c r="LSQ63" s="746" t="s">
        <v>1196</v>
      </c>
      <c r="LSR63" s="746" t="s">
        <v>1196</v>
      </c>
      <c r="LSS63" s="746" t="s">
        <v>1196</v>
      </c>
      <c r="LST63" s="746" t="s">
        <v>1196</v>
      </c>
      <c r="LSU63" s="746" t="s">
        <v>1196</v>
      </c>
      <c r="LSV63" s="746" t="s">
        <v>1196</v>
      </c>
      <c r="LSW63" s="746" t="s">
        <v>1196</v>
      </c>
      <c r="LSX63" s="746" t="s">
        <v>1196</v>
      </c>
      <c r="LSY63" s="746" t="s">
        <v>1196</v>
      </c>
      <c r="LSZ63" s="746" t="s">
        <v>1196</v>
      </c>
      <c r="LTA63" s="746" t="s">
        <v>1196</v>
      </c>
      <c r="LTB63" s="746" t="s">
        <v>1196</v>
      </c>
      <c r="LTC63" s="746" t="s">
        <v>1196</v>
      </c>
      <c r="LTD63" s="746" t="s">
        <v>1196</v>
      </c>
      <c r="LTE63" s="746" t="s">
        <v>1196</v>
      </c>
      <c r="LTF63" s="746" t="s">
        <v>1196</v>
      </c>
      <c r="LTG63" s="746" t="s">
        <v>1196</v>
      </c>
      <c r="LTH63" s="746" t="s">
        <v>1196</v>
      </c>
      <c r="LTI63" s="746" t="s">
        <v>1196</v>
      </c>
      <c r="LTJ63" s="746" t="s">
        <v>1196</v>
      </c>
      <c r="LTK63" s="746" t="s">
        <v>1196</v>
      </c>
      <c r="LTL63" s="746" t="s">
        <v>1196</v>
      </c>
      <c r="LTM63" s="746" t="s">
        <v>1196</v>
      </c>
      <c r="LTN63" s="746" t="s">
        <v>1196</v>
      </c>
      <c r="LTO63" s="746" t="s">
        <v>1196</v>
      </c>
      <c r="LTP63" s="746" t="s">
        <v>1196</v>
      </c>
      <c r="LTQ63" s="746" t="s">
        <v>1196</v>
      </c>
      <c r="LTR63" s="746" t="s">
        <v>1196</v>
      </c>
      <c r="LTS63" s="746" t="s">
        <v>1196</v>
      </c>
      <c r="LTT63" s="746" t="s">
        <v>1196</v>
      </c>
      <c r="LTU63" s="746" t="s">
        <v>1196</v>
      </c>
      <c r="LTV63" s="746" t="s">
        <v>1196</v>
      </c>
      <c r="LTW63" s="746" t="s">
        <v>1196</v>
      </c>
      <c r="LTX63" s="746" t="s">
        <v>1196</v>
      </c>
      <c r="LTY63" s="746" t="s">
        <v>1196</v>
      </c>
      <c r="LTZ63" s="746" t="s">
        <v>1196</v>
      </c>
      <c r="LUA63" s="746" t="s">
        <v>1196</v>
      </c>
      <c r="LUB63" s="746" t="s">
        <v>1196</v>
      </c>
      <c r="LUC63" s="746" t="s">
        <v>1196</v>
      </c>
      <c r="LUD63" s="746" t="s">
        <v>1196</v>
      </c>
      <c r="LUE63" s="746" t="s">
        <v>1196</v>
      </c>
      <c r="LUF63" s="746" t="s">
        <v>1196</v>
      </c>
      <c r="LUG63" s="746" t="s">
        <v>1196</v>
      </c>
      <c r="LUH63" s="746" t="s">
        <v>1196</v>
      </c>
      <c r="LUI63" s="746" t="s">
        <v>1196</v>
      </c>
      <c r="LUJ63" s="746" t="s">
        <v>1196</v>
      </c>
      <c r="LUK63" s="746" t="s">
        <v>1196</v>
      </c>
      <c r="LUL63" s="746" t="s">
        <v>1196</v>
      </c>
      <c r="LUM63" s="746" t="s">
        <v>1196</v>
      </c>
      <c r="LUN63" s="746" t="s">
        <v>1196</v>
      </c>
      <c r="LUO63" s="746" t="s">
        <v>1196</v>
      </c>
      <c r="LUP63" s="746" t="s">
        <v>1196</v>
      </c>
      <c r="LUQ63" s="746" t="s">
        <v>1196</v>
      </c>
      <c r="LUR63" s="746" t="s">
        <v>1196</v>
      </c>
      <c r="LUS63" s="746" t="s">
        <v>1196</v>
      </c>
      <c r="LUT63" s="746" t="s">
        <v>1196</v>
      </c>
      <c r="LUU63" s="746" t="s">
        <v>1196</v>
      </c>
      <c r="LUV63" s="746" t="s">
        <v>1196</v>
      </c>
      <c r="LUW63" s="746" t="s">
        <v>1196</v>
      </c>
      <c r="LUX63" s="746" t="s">
        <v>1196</v>
      </c>
      <c r="LUY63" s="746" t="s">
        <v>1196</v>
      </c>
      <c r="LUZ63" s="746" t="s">
        <v>1196</v>
      </c>
      <c r="LVA63" s="746" t="s">
        <v>1196</v>
      </c>
      <c r="LVB63" s="746" t="s">
        <v>1196</v>
      </c>
      <c r="LVC63" s="746" t="s">
        <v>1196</v>
      </c>
      <c r="LVD63" s="746" t="s">
        <v>1196</v>
      </c>
      <c r="LVE63" s="746" t="s">
        <v>1196</v>
      </c>
      <c r="LVF63" s="746" t="s">
        <v>1196</v>
      </c>
      <c r="LVG63" s="746" t="s">
        <v>1196</v>
      </c>
      <c r="LVH63" s="746" t="s">
        <v>1196</v>
      </c>
      <c r="LVI63" s="746" t="s">
        <v>1196</v>
      </c>
      <c r="LVJ63" s="746" t="s">
        <v>1196</v>
      </c>
      <c r="LVK63" s="746" t="s">
        <v>1196</v>
      </c>
      <c r="LVL63" s="746" t="s">
        <v>1196</v>
      </c>
      <c r="LVM63" s="746" t="s">
        <v>1196</v>
      </c>
      <c r="LVN63" s="746" t="s">
        <v>1196</v>
      </c>
      <c r="LVO63" s="746" t="s">
        <v>1196</v>
      </c>
      <c r="LVP63" s="746" t="s">
        <v>1196</v>
      </c>
      <c r="LVQ63" s="746" t="s">
        <v>1196</v>
      </c>
      <c r="LVR63" s="746" t="s">
        <v>1196</v>
      </c>
      <c r="LVS63" s="746" t="s">
        <v>1196</v>
      </c>
      <c r="LVT63" s="746" t="s">
        <v>1196</v>
      </c>
      <c r="LVU63" s="746" t="s">
        <v>1196</v>
      </c>
      <c r="LVV63" s="746" t="s">
        <v>1196</v>
      </c>
      <c r="LVW63" s="746" t="s">
        <v>1196</v>
      </c>
      <c r="LVX63" s="746" t="s">
        <v>1196</v>
      </c>
      <c r="LVY63" s="746" t="s">
        <v>1196</v>
      </c>
      <c r="LVZ63" s="746" t="s">
        <v>1196</v>
      </c>
      <c r="LWA63" s="746" t="s">
        <v>1196</v>
      </c>
      <c r="LWB63" s="746" t="s">
        <v>1196</v>
      </c>
      <c r="LWC63" s="746" t="s">
        <v>1196</v>
      </c>
      <c r="LWD63" s="746" t="s">
        <v>1196</v>
      </c>
      <c r="LWE63" s="746" t="s">
        <v>1196</v>
      </c>
      <c r="LWF63" s="746" t="s">
        <v>1196</v>
      </c>
      <c r="LWG63" s="746" t="s">
        <v>1196</v>
      </c>
      <c r="LWH63" s="746" t="s">
        <v>1196</v>
      </c>
      <c r="LWI63" s="746" t="s">
        <v>1196</v>
      </c>
      <c r="LWJ63" s="746" t="s">
        <v>1196</v>
      </c>
      <c r="LWK63" s="746" t="s">
        <v>1196</v>
      </c>
      <c r="LWL63" s="746" t="s">
        <v>1196</v>
      </c>
      <c r="LWM63" s="746" t="s">
        <v>1196</v>
      </c>
      <c r="LWN63" s="746" t="s">
        <v>1196</v>
      </c>
      <c r="LWO63" s="746" t="s">
        <v>1196</v>
      </c>
      <c r="LWP63" s="746" t="s">
        <v>1196</v>
      </c>
      <c r="LWQ63" s="746" t="s">
        <v>1196</v>
      </c>
      <c r="LWR63" s="746" t="s">
        <v>1196</v>
      </c>
      <c r="LWS63" s="746" t="s">
        <v>1196</v>
      </c>
      <c r="LWT63" s="746" t="s">
        <v>1196</v>
      </c>
      <c r="LWU63" s="746" t="s">
        <v>1196</v>
      </c>
      <c r="LWV63" s="746" t="s">
        <v>1196</v>
      </c>
      <c r="LWW63" s="746" t="s">
        <v>1196</v>
      </c>
      <c r="LWX63" s="746" t="s">
        <v>1196</v>
      </c>
      <c r="LWY63" s="746" t="s">
        <v>1196</v>
      </c>
      <c r="LWZ63" s="746" t="s">
        <v>1196</v>
      </c>
      <c r="LXA63" s="746" t="s">
        <v>1196</v>
      </c>
      <c r="LXB63" s="746" t="s">
        <v>1196</v>
      </c>
      <c r="LXC63" s="746" t="s">
        <v>1196</v>
      </c>
      <c r="LXD63" s="746" t="s">
        <v>1196</v>
      </c>
      <c r="LXE63" s="746" t="s">
        <v>1196</v>
      </c>
      <c r="LXF63" s="746" t="s">
        <v>1196</v>
      </c>
      <c r="LXG63" s="746" t="s">
        <v>1196</v>
      </c>
      <c r="LXH63" s="746" t="s">
        <v>1196</v>
      </c>
      <c r="LXI63" s="746" t="s">
        <v>1196</v>
      </c>
      <c r="LXJ63" s="746" t="s">
        <v>1196</v>
      </c>
      <c r="LXK63" s="746" t="s">
        <v>1196</v>
      </c>
      <c r="LXL63" s="746" t="s">
        <v>1196</v>
      </c>
      <c r="LXM63" s="746" t="s">
        <v>1196</v>
      </c>
      <c r="LXN63" s="746" t="s">
        <v>1196</v>
      </c>
      <c r="LXO63" s="746" t="s">
        <v>1196</v>
      </c>
      <c r="LXP63" s="746" t="s">
        <v>1196</v>
      </c>
      <c r="LXQ63" s="746" t="s">
        <v>1196</v>
      </c>
      <c r="LXR63" s="746" t="s">
        <v>1196</v>
      </c>
      <c r="LXS63" s="746" t="s">
        <v>1196</v>
      </c>
      <c r="LXT63" s="746" t="s">
        <v>1196</v>
      </c>
      <c r="LXU63" s="746" t="s">
        <v>1196</v>
      </c>
      <c r="LXV63" s="746" t="s">
        <v>1196</v>
      </c>
      <c r="LXW63" s="746" t="s">
        <v>1196</v>
      </c>
      <c r="LXX63" s="746" t="s">
        <v>1196</v>
      </c>
      <c r="LXY63" s="746" t="s">
        <v>1196</v>
      </c>
      <c r="LXZ63" s="746" t="s">
        <v>1196</v>
      </c>
      <c r="LYA63" s="746" t="s">
        <v>1196</v>
      </c>
      <c r="LYB63" s="746" t="s">
        <v>1196</v>
      </c>
      <c r="LYC63" s="746" t="s">
        <v>1196</v>
      </c>
      <c r="LYD63" s="746" t="s">
        <v>1196</v>
      </c>
      <c r="LYE63" s="746" t="s">
        <v>1196</v>
      </c>
      <c r="LYF63" s="746" t="s">
        <v>1196</v>
      </c>
      <c r="LYG63" s="746" t="s">
        <v>1196</v>
      </c>
      <c r="LYH63" s="746" t="s">
        <v>1196</v>
      </c>
      <c r="LYI63" s="746" t="s">
        <v>1196</v>
      </c>
      <c r="LYJ63" s="746" t="s">
        <v>1196</v>
      </c>
      <c r="LYK63" s="746" t="s">
        <v>1196</v>
      </c>
      <c r="LYL63" s="746" t="s">
        <v>1196</v>
      </c>
      <c r="LYM63" s="746" t="s">
        <v>1196</v>
      </c>
      <c r="LYN63" s="746" t="s">
        <v>1196</v>
      </c>
      <c r="LYO63" s="746" t="s">
        <v>1196</v>
      </c>
      <c r="LYP63" s="746" t="s">
        <v>1196</v>
      </c>
      <c r="LYQ63" s="746" t="s">
        <v>1196</v>
      </c>
      <c r="LYR63" s="746" t="s">
        <v>1196</v>
      </c>
      <c r="LYS63" s="746" t="s">
        <v>1196</v>
      </c>
      <c r="LYT63" s="746" t="s">
        <v>1196</v>
      </c>
      <c r="LYU63" s="746" t="s">
        <v>1196</v>
      </c>
      <c r="LYV63" s="746" t="s">
        <v>1196</v>
      </c>
      <c r="LYW63" s="746" t="s">
        <v>1196</v>
      </c>
      <c r="LYX63" s="746" t="s">
        <v>1196</v>
      </c>
      <c r="LYY63" s="746" t="s">
        <v>1196</v>
      </c>
      <c r="LYZ63" s="746" t="s">
        <v>1196</v>
      </c>
      <c r="LZA63" s="746" t="s">
        <v>1196</v>
      </c>
      <c r="LZB63" s="746" t="s">
        <v>1196</v>
      </c>
      <c r="LZC63" s="746" t="s">
        <v>1196</v>
      </c>
      <c r="LZD63" s="746" t="s">
        <v>1196</v>
      </c>
      <c r="LZE63" s="746" t="s">
        <v>1196</v>
      </c>
      <c r="LZF63" s="746" t="s">
        <v>1196</v>
      </c>
      <c r="LZG63" s="746" t="s">
        <v>1196</v>
      </c>
      <c r="LZH63" s="746" t="s">
        <v>1196</v>
      </c>
      <c r="LZI63" s="746" t="s">
        <v>1196</v>
      </c>
      <c r="LZJ63" s="746" t="s">
        <v>1196</v>
      </c>
      <c r="LZK63" s="746" t="s">
        <v>1196</v>
      </c>
      <c r="LZL63" s="746" t="s">
        <v>1196</v>
      </c>
      <c r="LZM63" s="746" t="s">
        <v>1196</v>
      </c>
      <c r="LZN63" s="746" t="s">
        <v>1196</v>
      </c>
      <c r="LZO63" s="746" t="s">
        <v>1196</v>
      </c>
      <c r="LZP63" s="746" t="s">
        <v>1196</v>
      </c>
      <c r="LZQ63" s="746" t="s">
        <v>1196</v>
      </c>
      <c r="LZR63" s="746" t="s">
        <v>1196</v>
      </c>
      <c r="LZS63" s="746" t="s">
        <v>1196</v>
      </c>
      <c r="LZT63" s="746" t="s">
        <v>1196</v>
      </c>
      <c r="LZU63" s="746" t="s">
        <v>1196</v>
      </c>
      <c r="LZV63" s="746" t="s">
        <v>1196</v>
      </c>
      <c r="LZW63" s="746" t="s">
        <v>1196</v>
      </c>
      <c r="LZX63" s="746" t="s">
        <v>1196</v>
      </c>
      <c r="LZY63" s="746" t="s">
        <v>1196</v>
      </c>
      <c r="LZZ63" s="746" t="s">
        <v>1196</v>
      </c>
      <c r="MAA63" s="746" t="s">
        <v>1196</v>
      </c>
      <c r="MAB63" s="746" t="s">
        <v>1196</v>
      </c>
      <c r="MAC63" s="746" t="s">
        <v>1196</v>
      </c>
      <c r="MAD63" s="746" t="s">
        <v>1196</v>
      </c>
      <c r="MAE63" s="746" t="s">
        <v>1196</v>
      </c>
      <c r="MAF63" s="746" t="s">
        <v>1196</v>
      </c>
      <c r="MAG63" s="746" t="s">
        <v>1196</v>
      </c>
      <c r="MAH63" s="746" t="s">
        <v>1196</v>
      </c>
      <c r="MAI63" s="746" t="s">
        <v>1196</v>
      </c>
      <c r="MAJ63" s="746" t="s">
        <v>1196</v>
      </c>
      <c r="MAK63" s="746" t="s">
        <v>1196</v>
      </c>
      <c r="MAL63" s="746" t="s">
        <v>1196</v>
      </c>
      <c r="MAM63" s="746" t="s">
        <v>1196</v>
      </c>
      <c r="MAN63" s="746" t="s">
        <v>1196</v>
      </c>
      <c r="MAO63" s="746" t="s">
        <v>1196</v>
      </c>
      <c r="MAP63" s="746" t="s">
        <v>1196</v>
      </c>
      <c r="MAQ63" s="746" t="s">
        <v>1196</v>
      </c>
      <c r="MAR63" s="746" t="s">
        <v>1196</v>
      </c>
      <c r="MAS63" s="746" t="s">
        <v>1196</v>
      </c>
      <c r="MAT63" s="746" t="s">
        <v>1196</v>
      </c>
      <c r="MAU63" s="746" t="s">
        <v>1196</v>
      </c>
      <c r="MAV63" s="746" t="s">
        <v>1196</v>
      </c>
      <c r="MAW63" s="746" t="s">
        <v>1196</v>
      </c>
      <c r="MAX63" s="746" t="s">
        <v>1196</v>
      </c>
      <c r="MAY63" s="746" t="s">
        <v>1196</v>
      </c>
      <c r="MAZ63" s="746" t="s">
        <v>1196</v>
      </c>
      <c r="MBA63" s="746" t="s">
        <v>1196</v>
      </c>
      <c r="MBB63" s="746" t="s">
        <v>1196</v>
      </c>
      <c r="MBC63" s="746" t="s">
        <v>1196</v>
      </c>
      <c r="MBD63" s="746" t="s">
        <v>1196</v>
      </c>
      <c r="MBE63" s="746" t="s">
        <v>1196</v>
      </c>
      <c r="MBF63" s="746" t="s">
        <v>1196</v>
      </c>
      <c r="MBG63" s="746" t="s">
        <v>1196</v>
      </c>
      <c r="MBH63" s="746" t="s">
        <v>1196</v>
      </c>
      <c r="MBI63" s="746" t="s">
        <v>1196</v>
      </c>
      <c r="MBJ63" s="746" t="s">
        <v>1196</v>
      </c>
      <c r="MBK63" s="746" t="s">
        <v>1196</v>
      </c>
      <c r="MBL63" s="746" t="s">
        <v>1196</v>
      </c>
      <c r="MBM63" s="746" t="s">
        <v>1196</v>
      </c>
      <c r="MBN63" s="746" t="s">
        <v>1196</v>
      </c>
      <c r="MBO63" s="746" t="s">
        <v>1196</v>
      </c>
      <c r="MBP63" s="746" t="s">
        <v>1196</v>
      </c>
      <c r="MBQ63" s="746" t="s">
        <v>1196</v>
      </c>
      <c r="MBR63" s="746" t="s">
        <v>1196</v>
      </c>
      <c r="MBS63" s="746" t="s">
        <v>1196</v>
      </c>
      <c r="MBT63" s="746" t="s">
        <v>1196</v>
      </c>
      <c r="MBU63" s="746" t="s">
        <v>1196</v>
      </c>
      <c r="MBV63" s="746" t="s">
        <v>1196</v>
      </c>
      <c r="MBW63" s="746" t="s">
        <v>1196</v>
      </c>
      <c r="MBX63" s="746" t="s">
        <v>1196</v>
      </c>
      <c r="MBY63" s="746" t="s">
        <v>1196</v>
      </c>
      <c r="MBZ63" s="746" t="s">
        <v>1196</v>
      </c>
      <c r="MCA63" s="746" t="s">
        <v>1196</v>
      </c>
      <c r="MCB63" s="746" t="s">
        <v>1196</v>
      </c>
      <c r="MCC63" s="746" t="s">
        <v>1196</v>
      </c>
      <c r="MCD63" s="746" t="s">
        <v>1196</v>
      </c>
      <c r="MCE63" s="746" t="s">
        <v>1196</v>
      </c>
      <c r="MCF63" s="746" t="s">
        <v>1196</v>
      </c>
      <c r="MCG63" s="746" t="s">
        <v>1196</v>
      </c>
      <c r="MCH63" s="746" t="s">
        <v>1196</v>
      </c>
      <c r="MCI63" s="746" t="s">
        <v>1196</v>
      </c>
      <c r="MCJ63" s="746" t="s">
        <v>1196</v>
      </c>
      <c r="MCK63" s="746" t="s">
        <v>1196</v>
      </c>
      <c r="MCL63" s="746" t="s">
        <v>1196</v>
      </c>
      <c r="MCM63" s="746" t="s">
        <v>1196</v>
      </c>
      <c r="MCN63" s="746" t="s">
        <v>1196</v>
      </c>
      <c r="MCO63" s="746" t="s">
        <v>1196</v>
      </c>
      <c r="MCP63" s="746" t="s">
        <v>1196</v>
      </c>
      <c r="MCQ63" s="746" t="s">
        <v>1196</v>
      </c>
      <c r="MCR63" s="746" t="s">
        <v>1196</v>
      </c>
      <c r="MCS63" s="746" t="s">
        <v>1196</v>
      </c>
      <c r="MCT63" s="746" t="s">
        <v>1196</v>
      </c>
      <c r="MCU63" s="746" t="s">
        <v>1196</v>
      </c>
      <c r="MCV63" s="746" t="s">
        <v>1196</v>
      </c>
      <c r="MCW63" s="746" t="s">
        <v>1196</v>
      </c>
      <c r="MCX63" s="746" t="s">
        <v>1196</v>
      </c>
      <c r="MCY63" s="746" t="s">
        <v>1196</v>
      </c>
      <c r="MCZ63" s="746" t="s">
        <v>1196</v>
      </c>
      <c r="MDA63" s="746" t="s">
        <v>1196</v>
      </c>
      <c r="MDB63" s="746" t="s">
        <v>1196</v>
      </c>
      <c r="MDC63" s="746" t="s">
        <v>1196</v>
      </c>
      <c r="MDD63" s="746" t="s">
        <v>1196</v>
      </c>
      <c r="MDE63" s="746" t="s">
        <v>1196</v>
      </c>
      <c r="MDF63" s="746" t="s">
        <v>1196</v>
      </c>
      <c r="MDG63" s="746" t="s">
        <v>1196</v>
      </c>
      <c r="MDH63" s="746" t="s">
        <v>1196</v>
      </c>
      <c r="MDI63" s="746" t="s">
        <v>1196</v>
      </c>
      <c r="MDJ63" s="746" t="s">
        <v>1196</v>
      </c>
      <c r="MDK63" s="746" t="s">
        <v>1196</v>
      </c>
      <c r="MDL63" s="746" t="s">
        <v>1196</v>
      </c>
      <c r="MDM63" s="746" t="s">
        <v>1196</v>
      </c>
      <c r="MDN63" s="746" t="s">
        <v>1196</v>
      </c>
      <c r="MDO63" s="746" t="s">
        <v>1196</v>
      </c>
      <c r="MDP63" s="746" t="s">
        <v>1196</v>
      </c>
      <c r="MDQ63" s="746" t="s">
        <v>1196</v>
      </c>
      <c r="MDR63" s="746" t="s">
        <v>1196</v>
      </c>
      <c r="MDS63" s="746" t="s">
        <v>1196</v>
      </c>
      <c r="MDT63" s="746" t="s">
        <v>1196</v>
      </c>
      <c r="MDU63" s="746" t="s">
        <v>1196</v>
      </c>
      <c r="MDV63" s="746" t="s">
        <v>1196</v>
      </c>
      <c r="MDW63" s="746" t="s">
        <v>1196</v>
      </c>
      <c r="MDX63" s="746" t="s">
        <v>1196</v>
      </c>
      <c r="MDY63" s="746" t="s">
        <v>1196</v>
      </c>
      <c r="MDZ63" s="746" t="s">
        <v>1196</v>
      </c>
      <c r="MEA63" s="746" t="s">
        <v>1196</v>
      </c>
      <c r="MEB63" s="746" t="s">
        <v>1196</v>
      </c>
      <c r="MEC63" s="746" t="s">
        <v>1196</v>
      </c>
      <c r="MED63" s="746" t="s">
        <v>1196</v>
      </c>
      <c r="MEE63" s="746" t="s">
        <v>1196</v>
      </c>
      <c r="MEF63" s="746" t="s">
        <v>1196</v>
      </c>
      <c r="MEG63" s="746" t="s">
        <v>1196</v>
      </c>
      <c r="MEH63" s="746" t="s">
        <v>1196</v>
      </c>
      <c r="MEI63" s="746" t="s">
        <v>1196</v>
      </c>
      <c r="MEJ63" s="746" t="s">
        <v>1196</v>
      </c>
      <c r="MEK63" s="746" t="s">
        <v>1196</v>
      </c>
      <c r="MEL63" s="746" t="s">
        <v>1196</v>
      </c>
      <c r="MEM63" s="746" t="s">
        <v>1196</v>
      </c>
      <c r="MEN63" s="746" t="s">
        <v>1196</v>
      </c>
      <c r="MEO63" s="746" t="s">
        <v>1196</v>
      </c>
      <c r="MEP63" s="746" t="s">
        <v>1196</v>
      </c>
      <c r="MEQ63" s="746" t="s">
        <v>1196</v>
      </c>
      <c r="MER63" s="746" t="s">
        <v>1196</v>
      </c>
      <c r="MES63" s="746" t="s">
        <v>1196</v>
      </c>
      <c r="MET63" s="746" t="s">
        <v>1196</v>
      </c>
      <c r="MEU63" s="746" t="s">
        <v>1196</v>
      </c>
      <c r="MEV63" s="746" t="s">
        <v>1196</v>
      </c>
      <c r="MEW63" s="746" t="s">
        <v>1196</v>
      </c>
      <c r="MEX63" s="746" t="s">
        <v>1196</v>
      </c>
      <c r="MEY63" s="746" t="s">
        <v>1196</v>
      </c>
      <c r="MEZ63" s="746" t="s">
        <v>1196</v>
      </c>
      <c r="MFA63" s="746" t="s">
        <v>1196</v>
      </c>
      <c r="MFB63" s="746" t="s">
        <v>1196</v>
      </c>
      <c r="MFC63" s="746" t="s">
        <v>1196</v>
      </c>
      <c r="MFD63" s="746" t="s">
        <v>1196</v>
      </c>
      <c r="MFE63" s="746" t="s">
        <v>1196</v>
      </c>
      <c r="MFF63" s="746" t="s">
        <v>1196</v>
      </c>
      <c r="MFG63" s="746" t="s">
        <v>1196</v>
      </c>
      <c r="MFH63" s="746" t="s">
        <v>1196</v>
      </c>
      <c r="MFI63" s="746" t="s">
        <v>1196</v>
      </c>
      <c r="MFJ63" s="746" t="s">
        <v>1196</v>
      </c>
      <c r="MFK63" s="746" t="s">
        <v>1196</v>
      </c>
      <c r="MFL63" s="746" t="s">
        <v>1196</v>
      </c>
      <c r="MFM63" s="746" t="s">
        <v>1196</v>
      </c>
      <c r="MFN63" s="746" t="s">
        <v>1196</v>
      </c>
      <c r="MFO63" s="746" t="s">
        <v>1196</v>
      </c>
      <c r="MFP63" s="746" t="s">
        <v>1196</v>
      </c>
      <c r="MFQ63" s="746" t="s">
        <v>1196</v>
      </c>
      <c r="MFR63" s="746" t="s">
        <v>1196</v>
      </c>
      <c r="MFS63" s="746" t="s">
        <v>1196</v>
      </c>
      <c r="MFT63" s="746" t="s">
        <v>1196</v>
      </c>
      <c r="MFU63" s="746" t="s">
        <v>1196</v>
      </c>
      <c r="MFV63" s="746" t="s">
        <v>1196</v>
      </c>
      <c r="MFW63" s="746" t="s">
        <v>1196</v>
      </c>
      <c r="MFX63" s="746" t="s">
        <v>1196</v>
      </c>
      <c r="MFY63" s="746" t="s">
        <v>1196</v>
      </c>
      <c r="MFZ63" s="746" t="s">
        <v>1196</v>
      </c>
      <c r="MGA63" s="746" t="s">
        <v>1196</v>
      </c>
      <c r="MGB63" s="746" t="s">
        <v>1196</v>
      </c>
      <c r="MGC63" s="746" t="s">
        <v>1196</v>
      </c>
      <c r="MGD63" s="746" t="s">
        <v>1196</v>
      </c>
      <c r="MGE63" s="746" t="s">
        <v>1196</v>
      </c>
      <c r="MGF63" s="746" t="s">
        <v>1196</v>
      </c>
      <c r="MGG63" s="746" t="s">
        <v>1196</v>
      </c>
      <c r="MGH63" s="746" t="s">
        <v>1196</v>
      </c>
      <c r="MGI63" s="746" t="s">
        <v>1196</v>
      </c>
      <c r="MGJ63" s="746" t="s">
        <v>1196</v>
      </c>
      <c r="MGK63" s="746" t="s">
        <v>1196</v>
      </c>
      <c r="MGL63" s="746" t="s">
        <v>1196</v>
      </c>
      <c r="MGM63" s="746" t="s">
        <v>1196</v>
      </c>
      <c r="MGN63" s="746" t="s">
        <v>1196</v>
      </c>
      <c r="MGO63" s="746" t="s">
        <v>1196</v>
      </c>
      <c r="MGP63" s="746" t="s">
        <v>1196</v>
      </c>
      <c r="MGQ63" s="746" t="s">
        <v>1196</v>
      </c>
      <c r="MGR63" s="746" t="s">
        <v>1196</v>
      </c>
      <c r="MGS63" s="746" t="s">
        <v>1196</v>
      </c>
      <c r="MGT63" s="746" t="s">
        <v>1196</v>
      </c>
      <c r="MGU63" s="746" t="s">
        <v>1196</v>
      </c>
      <c r="MGV63" s="746" t="s">
        <v>1196</v>
      </c>
      <c r="MGW63" s="746" t="s">
        <v>1196</v>
      </c>
      <c r="MGX63" s="746" t="s">
        <v>1196</v>
      </c>
      <c r="MGY63" s="746" t="s">
        <v>1196</v>
      </c>
      <c r="MGZ63" s="746" t="s">
        <v>1196</v>
      </c>
      <c r="MHA63" s="746" t="s">
        <v>1196</v>
      </c>
      <c r="MHB63" s="746" t="s">
        <v>1196</v>
      </c>
      <c r="MHC63" s="746" t="s">
        <v>1196</v>
      </c>
      <c r="MHD63" s="746" t="s">
        <v>1196</v>
      </c>
      <c r="MHE63" s="746" t="s">
        <v>1196</v>
      </c>
      <c r="MHF63" s="746" t="s">
        <v>1196</v>
      </c>
      <c r="MHG63" s="746" t="s">
        <v>1196</v>
      </c>
      <c r="MHH63" s="746" t="s">
        <v>1196</v>
      </c>
      <c r="MHI63" s="746" t="s">
        <v>1196</v>
      </c>
      <c r="MHJ63" s="746" t="s">
        <v>1196</v>
      </c>
      <c r="MHK63" s="746" t="s">
        <v>1196</v>
      </c>
      <c r="MHL63" s="746" t="s">
        <v>1196</v>
      </c>
      <c r="MHM63" s="746" t="s">
        <v>1196</v>
      </c>
      <c r="MHN63" s="746" t="s">
        <v>1196</v>
      </c>
      <c r="MHO63" s="746" t="s">
        <v>1196</v>
      </c>
      <c r="MHP63" s="746" t="s">
        <v>1196</v>
      </c>
      <c r="MHQ63" s="746" t="s">
        <v>1196</v>
      </c>
      <c r="MHR63" s="746" t="s">
        <v>1196</v>
      </c>
      <c r="MHS63" s="746" t="s">
        <v>1196</v>
      </c>
      <c r="MHT63" s="746" t="s">
        <v>1196</v>
      </c>
      <c r="MHU63" s="746" t="s">
        <v>1196</v>
      </c>
      <c r="MHV63" s="746" t="s">
        <v>1196</v>
      </c>
      <c r="MHW63" s="746" t="s">
        <v>1196</v>
      </c>
      <c r="MHX63" s="746" t="s">
        <v>1196</v>
      </c>
      <c r="MHY63" s="746" t="s">
        <v>1196</v>
      </c>
      <c r="MHZ63" s="746" t="s">
        <v>1196</v>
      </c>
      <c r="MIA63" s="746" t="s">
        <v>1196</v>
      </c>
      <c r="MIB63" s="746" t="s">
        <v>1196</v>
      </c>
      <c r="MIC63" s="746" t="s">
        <v>1196</v>
      </c>
      <c r="MID63" s="746" t="s">
        <v>1196</v>
      </c>
      <c r="MIE63" s="746" t="s">
        <v>1196</v>
      </c>
      <c r="MIF63" s="746" t="s">
        <v>1196</v>
      </c>
      <c r="MIG63" s="746" t="s">
        <v>1196</v>
      </c>
      <c r="MIH63" s="746" t="s">
        <v>1196</v>
      </c>
      <c r="MII63" s="746" t="s">
        <v>1196</v>
      </c>
      <c r="MIJ63" s="746" t="s">
        <v>1196</v>
      </c>
      <c r="MIK63" s="746" t="s">
        <v>1196</v>
      </c>
      <c r="MIL63" s="746" t="s">
        <v>1196</v>
      </c>
      <c r="MIM63" s="746" t="s">
        <v>1196</v>
      </c>
      <c r="MIN63" s="746" t="s">
        <v>1196</v>
      </c>
      <c r="MIO63" s="746" t="s">
        <v>1196</v>
      </c>
      <c r="MIP63" s="746" t="s">
        <v>1196</v>
      </c>
      <c r="MIQ63" s="746" t="s">
        <v>1196</v>
      </c>
      <c r="MIR63" s="746" t="s">
        <v>1196</v>
      </c>
      <c r="MIS63" s="746" t="s">
        <v>1196</v>
      </c>
      <c r="MIT63" s="746" t="s">
        <v>1196</v>
      </c>
      <c r="MIU63" s="746" t="s">
        <v>1196</v>
      </c>
      <c r="MIV63" s="746" t="s">
        <v>1196</v>
      </c>
      <c r="MIW63" s="746" t="s">
        <v>1196</v>
      </c>
      <c r="MIX63" s="746" t="s">
        <v>1196</v>
      </c>
      <c r="MIY63" s="746" t="s">
        <v>1196</v>
      </c>
      <c r="MIZ63" s="746" t="s">
        <v>1196</v>
      </c>
      <c r="MJA63" s="746" t="s">
        <v>1196</v>
      </c>
      <c r="MJB63" s="746" t="s">
        <v>1196</v>
      </c>
      <c r="MJC63" s="746" t="s">
        <v>1196</v>
      </c>
      <c r="MJD63" s="746" t="s">
        <v>1196</v>
      </c>
      <c r="MJE63" s="746" t="s">
        <v>1196</v>
      </c>
      <c r="MJF63" s="746" t="s">
        <v>1196</v>
      </c>
      <c r="MJG63" s="746" t="s">
        <v>1196</v>
      </c>
      <c r="MJH63" s="746" t="s">
        <v>1196</v>
      </c>
      <c r="MJI63" s="746" t="s">
        <v>1196</v>
      </c>
      <c r="MJJ63" s="746" t="s">
        <v>1196</v>
      </c>
      <c r="MJK63" s="746" t="s">
        <v>1196</v>
      </c>
      <c r="MJL63" s="746" t="s">
        <v>1196</v>
      </c>
      <c r="MJM63" s="746" t="s">
        <v>1196</v>
      </c>
      <c r="MJN63" s="746" t="s">
        <v>1196</v>
      </c>
      <c r="MJO63" s="746" t="s">
        <v>1196</v>
      </c>
      <c r="MJP63" s="746" t="s">
        <v>1196</v>
      </c>
      <c r="MJQ63" s="746" t="s">
        <v>1196</v>
      </c>
      <c r="MJR63" s="746" t="s">
        <v>1196</v>
      </c>
      <c r="MJS63" s="746" t="s">
        <v>1196</v>
      </c>
      <c r="MJT63" s="746" t="s">
        <v>1196</v>
      </c>
      <c r="MJU63" s="746" t="s">
        <v>1196</v>
      </c>
      <c r="MJV63" s="746" t="s">
        <v>1196</v>
      </c>
      <c r="MJW63" s="746" t="s">
        <v>1196</v>
      </c>
      <c r="MJX63" s="746" t="s">
        <v>1196</v>
      </c>
      <c r="MJY63" s="746" t="s">
        <v>1196</v>
      </c>
      <c r="MJZ63" s="746" t="s">
        <v>1196</v>
      </c>
      <c r="MKA63" s="746" t="s">
        <v>1196</v>
      </c>
      <c r="MKB63" s="746" t="s">
        <v>1196</v>
      </c>
      <c r="MKC63" s="746" t="s">
        <v>1196</v>
      </c>
      <c r="MKD63" s="746" t="s">
        <v>1196</v>
      </c>
      <c r="MKE63" s="746" t="s">
        <v>1196</v>
      </c>
      <c r="MKF63" s="746" t="s">
        <v>1196</v>
      </c>
      <c r="MKG63" s="746" t="s">
        <v>1196</v>
      </c>
      <c r="MKH63" s="746" t="s">
        <v>1196</v>
      </c>
      <c r="MKI63" s="746" t="s">
        <v>1196</v>
      </c>
      <c r="MKJ63" s="746" t="s">
        <v>1196</v>
      </c>
      <c r="MKK63" s="746" t="s">
        <v>1196</v>
      </c>
      <c r="MKL63" s="746" t="s">
        <v>1196</v>
      </c>
      <c r="MKM63" s="746" t="s">
        <v>1196</v>
      </c>
      <c r="MKN63" s="746" t="s">
        <v>1196</v>
      </c>
      <c r="MKO63" s="746" t="s">
        <v>1196</v>
      </c>
      <c r="MKP63" s="746" t="s">
        <v>1196</v>
      </c>
      <c r="MKQ63" s="746" t="s">
        <v>1196</v>
      </c>
      <c r="MKR63" s="746" t="s">
        <v>1196</v>
      </c>
      <c r="MKS63" s="746" t="s">
        <v>1196</v>
      </c>
      <c r="MKT63" s="746" t="s">
        <v>1196</v>
      </c>
      <c r="MKU63" s="746" t="s">
        <v>1196</v>
      </c>
      <c r="MKV63" s="746" t="s">
        <v>1196</v>
      </c>
      <c r="MKW63" s="746" t="s">
        <v>1196</v>
      </c>
      <c r="MKX63" s="746" t="s">
        <v>1196</v>
      </c>
      <c r="MKY63" s="746" t="s">
        <v>1196</v>
      </c>
      <c r="MKZ63" s="746" t="s">
        <v>1196</v>
      </c>
      <c r="MLA63" s="746" t="s">
        <v>1196</v>
      </c>
      <c r="MLB63" s="746" t="s">
        <v>1196</v>
      </c>
      <c r="MLC63" s="746" t="s">
        <v>1196</v>
      </c>
      <c r="MLD63" s="746" t="s">
        <v>1196</v>
      </c>
      <c r="MLE63" s="746" t="s">
        <v>1196</v>
      </c>
      <c r="MLF63" s="746" t="s">
        <v>1196</v>
      </c>
      <c r="MLG63" s="746" t="s">
        <v>1196</v>
      </c>
      <c r="MLH63" s="746" t="s">
        <v>1196</v>
      </c>
      <c r="MLI63" s="746" t="s">
        <v>1196</v>
      </c>
      <c r="MLJ63" s="746" t="s">
        <v>1196</v>
      </c>
      <c r="MLK63" s="746" t="s">
        <v>1196</v>
      </c>
      <c r="MLL63" s="746" t="s">
        <v>1196</v>
      </c>
      <c r="MLM63" s="746" t="s">
        <v>1196</v>
      </c>
      <c r="MLN63" s="746" t="s">
        <v>1196</v>
      </c>
      <c r="MLO63" s="746" t="s">
        <v>1196</v>
      </c>
      <c r="MLP63" s="746" t="s">
        <v>1196</v>
      </c>
      <c r="MLQ63" s="746" t="s">
        <v>1196</v>
      </c>
      <c r="MLR63" s="746" t="s">
        <v>1196</v>
      </c>
      <c r="MLS63" s="746" t="s">
        <v>1196</v>
      </c>
      <c r="MLT63" s="746" t="s">
        <v>1196</v>
      </c>
      <c r="MLU63" s="746" t="s">
        <v>1196</v>
      </c>
      <c r="MLV63" s="746" t="s">
        <v>1196</v>
      </c>
      <c r="MLW63" s="746" t="s">
        <v>1196</v>
      </c>
      <c r="MLX63" s="746" t="s">
        <v>1196</v>
      </c>
      <c r="MLY63" s="746" t="s">
        <v>1196</v>
      </c>
      <c r="MLZ63" s="746" t="s">
        <v>1196</v>
      </c>
      <c r="MMA63" s="746" t="s">
        <v>1196</v>
      </c>
      <c r="MMB63" s="746" t="s">
        <v>1196</v>
      </c>
      <c r="MMC63" s="746" t="s">
        <v>1196</v>
      </c>
      <c r="MMD63" s="746" t="s">
        <v>1196</v>
      </c>
      <c r="MME63" s="746" t="s">
        <v>1196</v>
      </c>
      <c r="MMF63" s="746" t="s">
        <v>1196</v>
      </c>
      <c r="MMG63" s="746" t="s">
        <v>1196</v>
      </c>
      <c r="MMH63" s="746" t="s">
        <v>1196</v>
      </c>
      <c r="MMI63" s="746" t="s">
        <v>1196</v>
      </c>
      <c r="MMJ63" s="746" t="s">
        <v>1196</v>
      </c>
      <c r="MMK63" s="746" t="s">
        <v>1196</v>
      </c>
      <c r="MML63" s="746" t="s">
        <v>1196</v>
      </c>
      <c r="MMM63" s="746" t="s">
        <v>1196</v>
      </c>
      <c r="MMN63" s="746" t="s">
        <v>1196</v>
      </c>
      <c r="MMO63" s="746" t="s">
        <v>1196</v>
      </c>
      <c r="MMP63" s="746" t="s">
        <v>1196</v>
      </c>
      <c r="MMQ63" s="746" t="s">
        <v>1196</v>
      </c>
      <c r="MMR63" s="746" t="s">
        <v>1196</v>
      </c>
      <c r="MMS63" s="746" t="s">
        <v>1196</v>
      </c>
      <c r="MMT63" s="746" t="s">
        <v>1196</v>
      </c>
      <c r="MMU63" s="746" t="s">
        <v>1196</v>
      </c>
      <c r="MMV63" s="746" t="s">
        <v>1196</v>
      </c>
      <c r="MMW63" s="746" t="s">
        <v>1196</v>
      </c>
      <c r="MMX63" s="746" t="s">
        <v>1196</v>
      </c>
      <c r="MMY63" s="746" t="s">
        <v>1196</v>
      </c>
      <c r="MMZ63" s="746" t="s">
        <v>1196</v>
      </c>
      <c r="MNA63" s="746" t="s">
        <v>1196</v>
      </c>
      <c r="MNB63" s="746" t="s">
        <v>1196</v>
      </c>
      <c r="MNC63" s="746" t="s">
        <v>1196</v>
      </c>
      <c r="MND63" s="746" t="s">
        <v>1196</v>
      </c>
      <c r="MNE63" s="746" t="s">
        <v>1196</v>
      </c>
      <c r="MNF63" s="746" t="s">
        <v>1196</v>
      </c>
      <c r="MNG63" s="746" t="s">
        <v>1196</v>
      </c>
      <c r="MNH63" s="746" t="s">
        <v>1196</v>
      </c>
      <c r="MNI63" s="746" t="s">
        <v>1196</v>
      </c>
      <c r="MNJ63" s="746" t="s">
        <v>1196</v>
      </c>
      <c r="MNK63" s="746" t="s">
        <v>1196</v>
      </c>
      <c r="MNL63" s="746" t="s">
        <v>1196</v>
      </c>
      <c r="MNM63" s="746" t="s">
        <v>1196</v>
      </c>
      <c r="MNN63" s="746" t="s">
        <v>1196</v>
      </c>
      <c r="MNO63" s="746" t="s">
        <v>1196</v>
      </c>
      <c r="MNP63" s="746" t="s">
        <v>1196</v>
      </c>
      <c r="MNQ63" s="746" t="s">
        <v>1196</v>
      </c>
      <c r="MNR63" s="746" t="s">
        <v>1196</v>
      </c>
      <c r="MNS63" s="746" t="s">
        <v>1196</v>
      </c>
      <c r="MNT63" s="746" t="s">
        <v>1196</v>
      </c>
      <c r="MNU63" s="746" t="s">
        <v>1196</v>
      </c>
      <c r="MNV63" s="746" t="s">
        <v>1196</v>
      </c>
      <c r="MNW63" s="746" t="s">
        <v>1196</v>
      </c>
      <c r="MNX63" s="746" t="s">
        <v>1196</v>
      </c>
      <c r="MNY63" s="746" t="s">
        <v>1196</v>
      </c>
      <c r="MNZ63" s="746" t="s">
        <v>1196</v>
      </c>
      <c r="MOA63" s="746" t="s">
        <v>1196</v>
      </c>
      <c r="MOB63" s="746" t="s">
        <v>1196</v>
      </c>
      <c r="MOC63" s="746" t="s">
        <v>1196</v>
      </c>
      <c r="MOD63" s="746" t="s">
        <v>1196</v>
      </c>
      <c r="MOE63" s="746" t="s">
        <v>1196</v>
      </c>
      <c r="MOF63" s="746" t="s">
        <v>1196</v>
      </c>
      <c r="MOG63" s="746" t="s">
        <v>1196</v>
      </c>
      <c r="MOH63" s="746" t="s">
        <v>1196</v>
      </c>
      <c r="MOI63" s="746" t="s">
        <v>1196</v>
      </c>
      <c r="MOJ63" s="746" t="s">
        <v>1196</v>
      </c>
      <c r="MOK63" s="746" t="s">
        <v>1196</v>
      </c>
      <c r="MOL63" s="746" t="s">
        <v>1196</v>
      </c>
      <c r="MOM63" s="746" t="s">
        <v>1196</v>
      </c>
      <c r="MON63" s="746" t="s">
        <v>1196</v>
      </c>
      <c r="MOO63" s="746" t="s">
        <v>1196</v>
      </c>
      <c r="MOP63" s="746" t="s">
        <v>1196</v>
      </c>
      <c r="MOQ63" s="746" t="s">
        <v>1196</v>
      </c>
      <c r="MOR63" s="746" t="s">
        <v>1196</v>
      </c>
      <c r="MOS63" s="746" t="s">
        <v>1196</v>
      </c>
      <c r="MOT63" s="746" t="s">
        <v>1196</v>
      </c>
      <c r="MOU63" s="746" t="s">
        <v>1196</v>
      </c>
      <c r="MOV63" s="746" t="s">
        <v>1196</v>
      </c>
      <c r="MOW63" s="746" t="s">
        <v>1196</v>
      </c>
      <c r="MOX63" s="746" t="s">
        <v>1196</v>
      </c>
      <c r="MOY63" s="746" t="s">
        <v>1196</v>
      </c>
      <c r="MOZ63" s="746" t="s">
        <v>1196</v>
      </c>
      <c r="MPA63" s="746" t="s">
        <v>1196</v>
      </c>
      <c r="MPB63" s="746" t="s">
        <v>1196</v>
      </c>
      <c r="MPC63" s="746" t="s">
        <v>1196</v>
      </c>
      <c r="MPD63" s="746" t="s">
        <v>1196</v>
      </c>
      <c r="MPE63" s="746" t="s">
        <v>1196</v>
      </c>
      <c r="MPF63" s="746" t="s">
        <v>1196</v>
      </c>
      <c r="MPG63" s="746" t="s">
        <v>1196</v>
      </c>
      <c r="MPH63" s="746" t="s">
        <v>1196</v>
      </c>
      <c r="MPI63" s="746" t="s">
        <v>1196</v>
      </c>
      <c r="MPJ63" s="746" t="s">
        <v>1196</v>
      </c>
      <c r="MPK63" s="746" t="s">
        <v>1196</v>
      </c>
      <c r="MPL63" s="746" t="s">
        <v>1196</v>
      </c>
      <c r="MPM63" s="746" t="s">
        <v>1196</v>
      </c>
      <c r="MPN63" s="746" t="s">
        <v>1196</v>
      </c>
      <c r="MPO63" s="746" t="s">
        <v>1196</v>
      </c>
      <c r="MPP63" s="746" t="s">
        <v>1196</v>
      </c>
      <c r="MPQ63" s="746" t="s">
        <v>1196</v>
      </c>
      <c r="MPR63" s="746" t="s">
        <v>1196</v>
      </c>
      <c r="MPS63" s="746" t="s">
        <v>1196</v>
      </c>
      <c r="MPT63" s="746" t="s">
        <v>1196</v>
      </c>
      <c r="MPU63" s="746" t="s">
        <v>1196</v>
      </c>
      <c r="MPV63" s="746" t="s">
        <v>1196</v>
      </c>
      <c r="MPW63" s="746" t="s">
        <v>1196</v>
      </c>
      <c r="MPX63" s="746" t="s">
        <v>1196</v>
      </c>
      <c r="MPY63" s="746" t="s">
        <v>1196</v>
      </c>
      <c r="MPZ63" s="746" t="s">
        <v>1196</v>
      </c>
      <c r="MQA63" s="746" t="s">
        <v>1196</v>
      </c>
      <c r="MQB63" s="746" t="s">
        <v>1196</v>
      </c>
      <c r="MQC63" s="746" t="s">
        <v>1196</v>
      </c>
      <c r="MQD63" s="746" t="s">
        <v>1196</v>
      </c>
      <c r="MQE63" s="746" t="s">
        <v>1196</v>
      </c>
      <c r="MQF63" s="746" t="s">
        <v>1196</v>
      </c>
      <c r="MQG63" s="746" t="s">
        <v>1196</v>
      </c>
      <c r="MQH63" s="746" t="s">
        <v>1196</v>
      </c>
      <c r="MQI63" s="746" t="s">
        <v>1196</v>
      </c>
      <c r="MQJ63" s="746" t="s">
        <v>1196</v>
      </c>
      <c r="MQK63" s="746" t="s">
        <v>1196</v>
      </c>
      <c r="MQL63" s="746" t="s">
        <v>1196</v>
      </c>
      <c r="MQM63" s="746" t="s">
        <v>1196</v>
      </c>
      <c r="MQN63" s="746" t="s">
        <v>1196</v>
      </c>
      <c r="MQO63" s="746" t="s">
        <v>1196</v>
      </c>
      <c r="MQP63" s="746" t="s">
        <v>1196</v>
      </c>
      <c r="MQQ63" s="746" t="s">
        <v>1196</v>
      </c>
      <c r="MQR63" s="746" t="s">
        <v>1196</v>
      </c>
      <c r="MQS63" s="746" t="s">
        <v>1196</v>
      </c>
      <c r="MQT63" s="746" t="s">
        <v>1196</v>
      </c>
      <c r="MQU63" s="746" t="s">
        <v>1196</v>
      </c>
      <c r="MQV63" s="746" t="s">
        <v>1196</v>
      </c>
      <c r="MQW63" s="746" t="s">
        <v>1196</v>
      </c>
      <c r="MQX63" s="746" t="s">
        <v>1196</v>
      </c>
      <c r="MQY63" s="746" t="s">
        <v>1196</v>
      </c>
      <c r="MQZ63" s="746" t="s">
        <v>1196</v>
      </c>
      <c r="MRA63" s="746" t="s">
        <v>1196</v>
      </c>
      <c r="MRB63" s="746" t="s">
        <v>1196</v>
      </c>
      <c r="MRC63" s="746" t="s">
        <v>1196</v>
      </c>
      <c r="MRD63" s="746" t="s">
        <v>1196</v>
      </c>
      <c r="MRE63" s="746" t="s">
        <v>1196</v>
      </c>
      <c r="MRF63" s="746" t="s">
        <v>1196</v>
      </c>
      <c r="MRG63" s="746" t="s">
        <v>1196</v>
      </c>
      <c r="MRH63" s="746" t="s">
        <v>1196</v>
      </c>
      <c r="MRI63" s="746" t="s">
        <v>1196</v>
      </c>
      <c r="MRJ63" s="746" t="s">
        <v>1196</v>
      </c>
      <c r="MRK63" s="746" t="s">
        <v>1196</v>
      </c>
      <c r="MRL63" s="746" t="s">
        <v>1196</v>
      </c>
      <c r="MRM63" s="746" t="s">
        <v>1196</v>
      </c>
      <c r="MRN63" s="746" t="s">
        <v>1196</v>
      </c>
      <c r="MRO63" s="746" t="s">
        <v>1196</v>
      </c>
      <c r="MRP63" s="746" t="s">
        <v>1196</v>
      </c>
      <c r="MRQ63" s="746" t="s">
        <v>1196</v>
      </c>
      <c r="MRR63" s="746" t="s">
        <v>1196</v>
      </c>
      <c r="MRS63" s="746" t="s">
        <v>1196</v>
      </c>
      <c r="MRT63" s="746" t="s">
        <v>1196</v>
      </c>
      <c r="MRU63" s="746" t="s">
        <v>1196</v>
      </c>
      <c r="MRV63" s="746" t="s">
        <v>1196</v>
      </c>
      <c r="MRW63" s="746" t="s">
        <v>1196</v>
      </c>
      <c r="MRX63" s="746" t="s">
        <v>1196</v>
      </c>
      <c r="MRY63" s="746" t="s">
        <v>1196</v>
      </c>
      <c r="MRZ63" s="746" t="s">
        <v>1196</v>
      </c>
      <c r="MSA63" s="746" t="s">
        <v>1196</v>
      </c>
      <c r="MSB63" s="746" t="s">
        <v>1196</v>
      </c>
      <c r="MSC63" s="746" t="s">
        <v>1196</v>
      </c>
      <c r="MSD63" s="746" t="s">
        <v>1196</v>
      </c>
      <c r="MSE63" s="746" t="s">
        <v>1196</v>
      </c>
      <c r="MSF63" s="746" t="s">
        <v>1196</v>
      </c>
      <c r="MSG63" s="746" t="s">
        <v>1196</v>
      </c>
      <c r="MSH63" s="746" t="s">
        <v>1196</v>
      </c>
      <c r="MSI63" s="746" t="s">
        <v>1196</v>
      </c>
      <c r="MSJ63" s="746" t="s">
        <v>1196</v>
      </c>
      <c r="MSK63" s="746" t="s">
        <v>1196</v>
      </c>
      <c r="MSL63" s="746" t="s">
        <v>1196</v>
      </c>
      <c r="MSM63" s="746" t="s">
        <v>1196</v>
      </c>
      <c r="MSN63" s="746" t="s">
        <v>1196</v>
      </c>
      <c r="MSO63" s="746" t="s">
        <v>1196</v>
      </c>
      <c r="MSP63" s="746" t="s">
        <v>1196</v>
      </c>
      <c r="MSQ63" s="746" t="s">
        <v>1196</v>
      </c>
      <c r="MSR63" s="746" t="s">
        <v>1196</v>
      </c>
      <c r="MSS63" s="746" t="s">
        <v>1196</v>
      </c>
      <c r="MST63" s="746" t="s">
        <v>1196</v>
      </c>
      <c r="MSU63" s="746" t="s">
        <v>1196</v>
      </c>
      <c r="MSV63" s="746" t="s">
        <v>1196</v>
      </c>
      <c r="MSW63" s="746" t="s">
        <v>1196</v>
      </c>
      <c r="MSX63" s="746" t="s">
        <v>1196</v>
      </c>
      <c r="MSY63" s="746" t="s">
        <v>1196</v>
      </c>
      <c r="MSZ63" s="746" t="s">
        <v>1196</v>
      </c>
      <c r="MTA63" s="746" t="s">
        <v>1196</v>
      </c>
      <c r="MTB63" s="746" t="s">
        <v>1196</v>
      </c>
      <c r="MTC63" s="746" t="s">
        <v>1196</v>
      </c>
      <c r="MTD63" s="746" t="s">
        <v>1196</v>
      </c>
      <c r="MTE63" s="746" t="s">
        <v>1196</v>
      </c>
      <c r="MTF63" s="746" t="s">
        <v>1196</v>
      </c>
      <c r="MTG63" s="746" t="s">
        <v>1196</v>
      </c>
      <c r="MTH63" s="746" t="s">
        <v>1196</v>
      </c>
      <c r="MTI63" s="746" t="s">
        <v>1196</v>
      </c>
      <c r="MTJ63" s="746" t="s">
        <v>1196</v>
      </c>
      <c r="MTK63" s="746" t="s">
        <v>1196</v>
      </c>
      <c r="MTL63" s="746" t="s">
        <v>1196</v>
      </c>
      <c r="MTM63" s="746" t="s">
        <v>1196</v>
      </c>
      <c r="MTN63" s="746" t="s">
        <v>1196</v>
      </c>
      <c r="MTO63" s="746" t="s">
        <v>1196</v>
      </c>
      <c r="MTP63" s="746" t="s">
        <v>1196</v>
      </c>
      <c r="MTQ63" s="746" t="s">
        <v>1196</v>
      </c>
      <c r="MTR63" s="746" t="s">
        <v>1196</v>
      </c>
      <c r="MTS63" s="746" t="s">
        <v>1196</v>
      </c>
      <c r="MTT63" s="746" t="s">
        <v>1196</v>
      </c>
      <c r="MTU63" s="746" t="s">
        <v>1196</v>
      </c>
      <c r="MTV63" s="746" t="s">
        <v>1196</v>
      </c>
      <c r="MTW63" s="746" t="s">
        <v>1196</v>
      </c>
      <c r="MTX63" s="746" t="s">
        <v>1196</v>
      </c>
      <c r="MTY63" s="746" t="s">
        <v>1196</v>
      </c>
      <c r="MTZ63" s="746" t="s">
        <v>1196</v>
      </c>
      <c r="MUA63" s="746" t="s">
        <v>1196</v>
      </c>
      <c r="MUB63" s="746" t="s">
        <v>1196</v>
      </c>
      <c r="MUC63" s="746" t="s">
        <v>1196</v>
      </c>
      <c r="MUD63" s="746" t="s">
        <v>1196</v>
      </c>
      <c r="MUE63" s="746" t="s">
        <v>1196</v>
      </c>
      <c r="MUF63" s="746" t="s">
        <v>1196</v>
      </c>
      <c r="MUG63" s="746" t="s">
        <v>1196</v>
      </c>
      <c r="MUH63" s="746" t="s">
        <v>1196</v>
      </c>
      <c r="MUI63" s="746" t="s">
        <v>1196</v>
      </c>
      <c r="MUJ63" s="746" t="s">
        <v>1196</v>
      </c>
      <c r="MUK63" s="746" t="s">
        <v>1196</v>
      </c>
      <c r="MUL63" s="746" t="s">
        <v>1196</v>
      </c>
      <c r="MUM63" s="746" t="s">
        <v>1196</v>
      </c>
      <c r="MUN63" s="746" t="s">
        <v>1196</v>
      </c>
      <c r="MUO63" s="746" t="s">
        <v>1196</v>
      </c>
      <c r="MUP63" s="746" t="s">
        <v>1196</v>
      </c>
      <c r="MUQ63" s="746" t="s">
        <v>1196</v>
      </c>
      <c r="MUR63" s="746" t="s">
        <v>1196</v>
      </c>
      <c r="MUS63" s="746" t="s">
        <v>1196</v>
      </c>
      <c r="MUT63" s="746" t="s">
        <v>1196</v>
      </c>
      <c r="MUU63" s="746" t="s">
        <v>1196</v>
      </c>
      <c r="MUV63" s="746" t="s">
        <v>1196</v>
      </c>
      <c r="MUW63" s="746" t="s">
        <v>1196</v>
      </c>
      <c r="MUX63" s="746" t="s">
        <v>1196</v>
      </c>
      <c r="MUY63" s="746" t="s">
        <v>1196</v>
      </c>
      <c r="MUZ63" s="746" t="s">
        <v>1196</v>
      </c>
      <c r="MVA63" s="746" t="s">
        <v>1196</v>
      </c>
      <c r="MVB63" s="746" t="s">
        <v>1196</v>
      </c>
      <c r="MVC63" s="746" t="s">
        <v>1196</v>
      </c>
      <c r="MVD63" s="746" t="s">
        <v>1196</v>
      </c>
      <c r="MVE63" s="746" t="s">
        <v>1196</v>
      </c>
      <c r="MVF63" s="746" t="s">
        <v>1196</v>
      </c>
      <c r="MVG63" s="746" t="s">
        <v>1196</v>
      </c>
      <c r="MVH63" s="746" t="s">
        <v>1196</v>
      </c>
      <c r="MVI63" s="746" t="s">
        <v>1196</v>
      </c>
      <c r="MVJ63" s="746" t="s">
        <v>1196</v>
      </c>
      <c r="MVK63" s="746" t="s">
        <v>1196</v>
      </c>
      <c r="MVL63" s="746" t="s">
        <v>1196</v>
      </c>
      <c r="MVM63" s="746" t="s">
        <v>1196</v>
      </c>
      <c r="MVN63" s="746" t="s">
        <v>1196</v>
      </c>
      <c r="MVO63" s="746" t="s">
        <v>1196</v>
      </c>
      <c r="MVP63" s="746" t="s">
        <v>1196</v>
      </c>
      <c r="MVQ63" s="746" t="s">
        <v>1196</v>
      </c>
      <c r="MVR63" s="746" t="s">
        <v>1196</v>
      </c>
      <c r="MVS63" s="746" t="s">
        <v>1196</v>
      </c>
      <c r="MVT63" s="746" t="s">
        <v>1196</v>
      </c>
      <c r="MVU63" s="746" t="s">
        <v>1196</v>
      </c>
      <c r="MVV63" s="746" t="s">
        <v>1196</v>
      </c>
      <c r="MVW63" s="746" t="s">
        <v>1196</v>
      </c>
      <c r="MVX63" s="746" t="s">
        <v>1196</v>
      </c>
      <c r="MVY63" s="746" t="s">
        <v>1196</v>
      </c>
      <c r="MVZ63" s="746" t="s">
        <v>1196</v>
      </c>
      <c r="MWA63" s="746" t="s">
        <v>1196</v>
      </c>
      <c r="MWB63" s="746" t="s">
        <v>1196</v>
      </c>
      <c r="MWC63" s="746" t="s">
        <v>1196</v>
      </c>
      <c r="MWD63" s="746" t="s">
        <v>1196</v>
      </c>
      <c r="MWE63" s="746" t="s">
        <v>1196</v>
      </c>
      <c r="MWF63" s="746" t="s">
        <v>1196</v>
      </c>
      <c r="MWG63" s="746" t="s">
        <v>1196</v>
      </c>
      <c r="MWH63" s="746" t="s">
        <v>1196</v>
      </c>
      <c r="MWI63" s="746" t="s">
        <v>1196</v>
      </c>
      <c r="MWJ63" s="746" t="s">
        <v>1196</v>
      </c>
      <c r="MWK63" s="746" t="s">
        <v>1196</v>
      </c>
      <c r="MWL63" s="746" t="s">
        <v>1196</v>
      </c>
      <c r="MWM63" s="746" t="s">
        <v>1196</v>
      </c>
      <c r="MWN63" s="746" t="s">
        <v>1196</v>
      </c>
      <c r="MWO63" s="746" t="s">
        <v>1196</v>
      </c>
      <c r="MWP63" s="746" t="s">
        <v>1196</v>
      </c>
      <c r="MWQ63" s="746" t="s">
        <v>1196</v>
      </c>
      <c r="MWR63" s="746" t="s">
        <v>1196</v>
      </c>
      <c r="MWS63" s="746" t="s">
        <v>1196</v>
      </c>
      <c r="MWT63" s="746" t="s">
        <v>1196</v>
      </c>
      <c r="MWU63" s="746" t="s">
        <v>1196</v>
      </c>
      <c r="MWV63" s="746" t="s">
        <v>1196</v>
      </c>
      <c r="MWW63" s="746" t="s">
        <v>1196</v>
      </c>
      <c r="MWX63" s="746" t="s">
        <v>1196</v>
      </c>
      <c r="MWY63" s="746" t="s">
        <v>1196</v>
      </c>
      <c r="MWZ63" s="746" t="s">
        <v>1196</v>
      </c>
      <c r="MXA63" s="746" t="s">
        <v>1196</v>
      </c>
      <c r="MXB63" s="746" t="s">
        <v>1196</v>
      </c>
      <c r="MXC63" s="746" t="s">
        <v>1196</v>
      </c>
      <c r="MXD63" s="746" t="s">
        <v>1196</v>
      </c>
      <c r="MXE63" s="746" t="s">
        <v>1196</v>
      </c>
      <c r="MXF63" s="746" t="s">
        <v>1196</v>
      </c>
      <c r="MXG63" s="746" t="s">
        <v>1196</v>
      </c>
      <c r="MXH63" s="746" t="s">
        <v>1196</v>
      </c>
      <c r="MXI63" s="746" t="s">
        <v>1196</v>
      </c>
      <c r="MXJ63" s="746" t="s">
        <v>1196</v>
      </c>
      <c r="MXK63" s="746" t="s">
        <v>1196</v>
      </c>
      <c r="MXL63" s="746" t="s">
        <v>1196</v>
      </c>
      <c r="MXM63" s="746" t="s">
        <v>1196</v>
      </c>
      <c r="MXN63" s="746" t="s">
        <v>1196</v>
      </c>
      <c r="MXO63" s="746" t="s">
        <v>1196</v>
      </c>
      <c r="MXP63" s="746" t="s">
        <v>1196</v>
      </c>
      <c r="MXQ63" s="746" t="s">
        <v>1196</v>
      </c>
      <c r="MXR63" s="746" t="s">
        <v>1196</v>
      </c>
      <c r="MXS63" s="746" t="s">
        <v>1196</v>
      </c>
      <c r="MXT63" s="746" t="s">
        <v>1196</v>
      </c>
      <c r="MXU63" s="746" t="s">
        <v>1196</v>
      </c>
      <c r="MXV63" s="746" t="s">
        <v>1196</v>
      </c>
      <c r="MXW63" s="746" t="s">
        <v>1196</v>
      </c>
      <c r="MXX63" s="746" t="s">
        <v>1196</v>
      </c>
      <c r="MXY63" s="746" t="s">
        <v>1196</v>
      </c>
      <c r="MXZ63" s="746" t="s">
        <v>1196</v>
      </c>
      <c r="MYA63" s="746" t="s">
        <v>1196</v>
      </c>
      <c r="MYB63" s="746" t="s">
        <v>1196</v>
      </c>
      <c r="MYC63" s="746" t="s">
        <v>1196</v>
      </c>
      <c r="MYD63" s="746" t="s">
        <v>1196</v>
      </c>
      <c r="MYE63" s="746" t="s">
        <v>1196</v>
      </c>
      <c r="MYF63" s="746" t="s">
        <v>1196</v>
      </c>
      <c r="MYG63" s="746" t="s">
        <v>1196</v>
      </c>
      <c r="MYH63" s="746" t="s">
        <v>1196</v>
      </c>
      <c r="MYI63" s="746" t="s">
        <v>1196</v>
      </c>
      <c r="MYJ63" s="746" t="s">
        <v>1196</v>
      </c>
      <c r="MYK63" s="746" t="s">
        <v>1196</v>
      </c>
      <c r="MYL63" s="746" t="s">
        <v>1196</v>
      </c>
      <c r="MYM63" s="746" t="s">
        <v>1196</v>
      </c>
      <c r="MYN63" s="746" t="s">
        <v>1196</v>
      </c>
      <c r="MYO63" s="746" t="s">
        <v>1196</v>
      </c>
      <c r="MYP63" s="746" t="s">
        <v>1196</v>
      </c>
      <c r="MYQ63" s="746" t="s">
        <v>1196</v>
      </c>
      <c r="MYR63" s="746" t="s">
        <v>1196</v>
      </c>
      <c r="MYS63" s="746" t="s">
        <v>1196</v>
      </c>
      <c r="MYT63" s="746" t="s">
        <v>1196</v>
      </c>
      <c r="MYU63" s="746" t="s">
        <v>1196</v>
      </c>
      <c r="MYV63" s="746" t="s">
        <v>1196</v>
      </c>
      <c r="MYW63" s="746" t="s">
        <v>1196</v>
      </c>
      <c r="MYX63" s="746" t="s">
        <v>1196</v>
      </c>
      <c r="MYY63" s="746" t="s">
        <v>1196</v>
      </c>
      <c r="MYZ63" s="746" t="s">
        <v>1196</v>
      </c>
      <c r="MZA63" s="746" t="s">
        <v>1196</v>
      </c>
      <c r="MZB63" s="746" t="s">
        <v>1196</v>
      </c>
      <c r="MZC63" s="746" t="s">
        <v>1196</v>
      </c>
      <c r="MZD63" s="746" t="s">
        <v>1196</v>
      </c>
      <c r="MZE63" s="746" t="s">
        <v>1196</v>
      </c>
      <c r="MZF63" s="746" t="s">
        <v>1196</v>
      </c>
      <c r="MZG63" s="746" t="s">
        <v>1196</v>
      </c>
      <c r="MZH63" s="746" t="s">
        <v>1196</v>
      </c>
      <c r="MZI63" s="746" t="s">
        <v>1196</v>
      </c>
      <c r="MZJ63" s="746" t="s">
        <v>1196</v>
      </c>
      <c r="MZK63" s="746" t="s">
        <v>1196</v>
      </c>
      <c r="MZL63" s="746" t="s">
        <v>1196</v>
      </c>
      <c r="MZM63" s="746" t="s">
        <v>1196</v>
      </c>
      <c r="MZN63" s="746" t="s">
        <v>1196</v>
      </c>
      <c r="MZO63" s="746" t="s">
        <v>1196</v>
      </c>
      <c r="MZP63" s="746" t="s">
        <v>1196</v>
      </c>
      <c r="MZQ63" s="746" t="s">
        <v>1196</v>
      </c>
      <c r="MZR63" s="746" t="s">
        <v>1196</v>
      </c>
      <c r="MZS63" s="746" t="s">
        <v>1196</v>
      </c>
      <c r="MZT63" s="746" t="s">
        <v>1196</v>
      </c>
      <c r="MZU63" s="746" t="s">
        <v>1196</v>
      </c>
      <c r="MZV63" s="746" t="s">
        <v>1196</v>
      </c>
      <c r="MZW63" s="746" t="s">
        <v>1196</v>
      </c>
      <c r="MZX63" s="746" t="s">
        <v>1196</v>
      </c>
      <c r="MZY63" s="746" t="s">
        <v>1196</v>
      </c>
      <c r="MZZ63" s="746" t="s">
        <v>1196</v>
      </c>
      <c r="NAA63" s="746" t="s">
        <v>1196</v>
      </c>
      <c r="NAB63" s="746" t="s">
        <v>1196</v>
      </c>
      <c r="NAC63" s="746" t="s">
        <v>1196</v>
      </c>
      <c r="NAD63" s="746" t="s">
        <v>1196</v>
      </c>
      <c r="NAE63" s="746" t="s">
        <v>1196</v>
      </c>
      <c r="NAF63" s="746" t="s">
        <v>1196</v>
      </c>
      <c r="NAG63" s="746" t="s">
        <v>1196</v>
      </c>
      <c r="NAH63" s="746" t="s">
        <v>1196</v>
      </c>
      <c r="NAI63" s="746" t="s">
        <v>1196</v>
      </c>
      <c r="NAJ63" s="746" t="s">
        <v>1196</v>
      </c>
      <c r="NAK63" s="746" t="s">
        <v>1196</v>
      </c>
      <c r="NAL63" s="746" t="s">
        <v>1196</v>
      </c>
      <c r="NAM63" s="746" t="s">
        <v>1196</v>
      </c>
      <c r="NAN63" s="746" t="s">
        <v>1196</v>
      </c>
      <c r="NAO63" s="746" t="s">
        <v>1196</v>
      </c>
      <c r="NAP63" s="746" t="s">
        <v>1196</v>
      </c>
      <c r="NAQ63" s="746" t="s">
        <v>1196</v>
      </c>
      <c r="NAR63" s="746" t="s">
        <v>1196</v>
      </c>
      <c r="NAS63" s="746" t="s">
        <v>1196</v>
      </c>
      <c r="NAT63" s="746" t="s">
        <v>1196</v>
      </c>
      <c r="NAU63" s="746" t="s">
        <v>1196</v>
      </c>
      <c r="NAV63" s="746" t="s">
        <v>1196</v>
      </c>
      <c r="NAW63" s="746" t="s">
        <v>1196</v>
      </c>
      <c r="NAX63" s="746" t="s">
        <v>1196</v>
      </c>
      <c r="NAY63" s="746" t="s">
        <v>1196</v>
      </c>
      <c r="NAZ63" s="746" t="s">
        <v>1196</v>
      </c>
      <c r="NBA63" s="746" t="s">
        <v>1196</v>
      </c>
      <c r="NBB63" s="746" t="s">
        <v>1196</v>
      </c>
      <c r="NBC63" s="746" t="s">
        <v>1196</v>
      </c>
      <c r="NBD63" s="746" t="s">
        <v>1196</v>
      </c>
      <c r="NBE63" s="746" t="s">
        <v>1196</v>
      </c>
      <c r="NBF63" s="746" t="s">
        <v>1196</v>
      </c>
      <c r="NBG63" s="746" t="s">
        <v>1196</v>
      </c>
      <c r="NBH63" s="746" t="s">
        <v>1196</v>
      </c>
      <c r="NBI63" s="746" t="s">
        <v>1196</v>
      </c>
      <c r="NBJ63" s="746" t="s">
        <v>1196</v>
      </c>
      <c r="NBK63" s="746" t="s">
        <v>1196</v>
      </c>
      <c r="NBL63" s="746" t="s">
        <v>1196</v>
      </c>
      <c r="NBM63" s="746" t="s">
        <v>1196</v>
      </c>
      <c r="NBN63" s="746" t="s">
        <v>1196</v>
      </c>
      <c r="NBO63" s="746" t="s">
        <v>1196</v>
      </c>
      <c r="NBP63" s="746" t="s">
        <v>1196</v>
      </c>
      <c r="NBQ63" s="746" t="s">
        <v>1196</v>
      </c>
      <c r="NBR63" s="746" t="s">
        <v>1196</v>
      </c>
      <c r="NBS63" s="746" t="s">
        <v>1196</v>
      </c>
      <c r="NBT63" s="746" t="s">
        <v>1196</v>
      </c>
      <c r="NBU63" s="746" t="s">
        <v>1196</v>
      </c>
      <c r="NBV63" s="746" t="s">
        <v>1196</v>
      </c>
      <c r="NBW63" s="746" t="s">
        <v>1196</v>
      </c>
      <c r="NBX63" s="746" t="s">
        <v>1196</v>
      </c>
      <c r="NBY63" s="746" t="s">
        <v>1196</v>
      </c>
      <c r="NBZ63" s="746" t="s">
        <v>1196</v>
      </c>
      <c r="NCA63" s="746" t="s">
        <v>1196</v>
      </c>
      <c r="NCB63" s="746" t="s">
        <v>1196</v>
      </c>
      <c r="NCC63" s="746" t="s">
        <v>1196</v>
      </c>
      <c r="NCD63" s="746" t="s">
        <v>1196</v>
      </c>
      <c r="NCE63" s="746" t="s">
        <v>1196</v>
      </c>
      <c r="NCF63" s="746" t="s">
        <v>1196</v>
      </c>
      <c r="NCG63" s="746" t="s">
        <v>1196</v>
      </c>
      <c r="NCH63" s="746" t="s">
        <v>1196</v>
      </c>
      <c r="NCI63" s="746" t="s">
        <v>1196</v>
      </c>
      <c r="NCJ63" s="746" t="s">
        <v>1196</v>
      </c>
      <c r="NCK63" s="746" t="s">
        <v>1196</v>
      </c>
      <c r="NCL63" s="746" t="s">
        <v>1196</v>
      </c>
      <c r="NCM63" s="746" t="s">
        <v>1196</v>
      </c>
      <c r="NCN63" s="746" t="s">
        <v>1196</v>
      </c>
      <c r="NCO63" s="746" t="s">
        <v>1196</v>
      </c>
      <c r="NCP63" s="746" t="s">
        <v>1196</v>
      </c>
      <c r="NCQ63" s="746" t="s">
        <v>1196</v>
      </c>
      <c r="NCR63" s="746" t="s">
        <v>1196</v>
      </c>
      <c r="NCS63" s="746" t="s">
        <v>1196</v>
      </c>
      <c r="NCT63" s="746" t="s">
        <v>1196</v>
      </c>
      <c r="NCU63" s="746" t="s">
        <v>1196</v>
      </c>
      <c r="NCV63" s="746" t="s">
        <v>1196</v>
      </c>
      <c r="NCW63" s="746" t="s">
        <v>1196</v>
      </c>
      <c r="NCX63" s="746" t="s">
        <v>1196</v>
      </c>
      <c r="NCY63" s="746" t="s">
        <v>1196</v>
      </c>
      <c r="NCZ63" s="746" t="s">
        <v>1196</v>
      </c>
      <c r="NDA63" s="746" t="s">
        <v>1196</v>
      </c>
      <c r="NDB63" s="746" t="s">
        <v>1196</v>
      </c>
      <c r="NDC63" s="746" t="s">
        <v>1196</v>
      </c>
      <c r="NDD63" s="746" t="s">
        <v>1196</v>
      </c>
      <c r="NDE63" s="746" t="s">
        <v>1196</v>
      </c>
      <c r="NDF63" s="746" t="s">
        <v>1196</v>
      </c>
      <c r="NDG63" s="746" t="s">
        <v>1196</v>
      </c>
      <c r="NDH63" s="746" t="s">
        <v>1196</v>
      </c>
      <c r="NDI63" s="746" t="s">
        <v>1196</v>
      </c>
      <c r="NDJ63" s="746" t="s">
        <v>1196</v>
      </c>
      <c r="NDK63" s="746" t="s">
        <v>1196</v>
      </c>
      <c r="NDL63" s="746" t="s">
        <v>1196</v>
      </c>
      <c r="NDM63" s="746" t="s">
        <v>1196</v>
      </c>
      <c r="NDN63" s="746" t="s">
        <v>1196</v>
      </c>
      <c r="NDO63" s="746" t="s">
        <v>1196</v>
      </c>
      <c r="NDP63" s="746" t="s">
        <v>1196</v>
      </c>
      <c r="NDQ63" s="746" t="s">
        <v>1196</v>
      </c>
      <c r="NDR63" s="746" t="s">
        <v>1196</v>
      </c>
      <c r="NDS63" s="746" t="s">
        <v>1196</v>
      </c>
      <c r="NDT63" s="746" t="s">
        <v>1196</v>
      </c>
      <c r="NDU63" s="746" t="s">
        <v>1196</v>
      </c>
      <c r="NDV63" s="746" t="s">
        <v>1196</v>
      </c>
      <c r="NDW63" s="746" t="s">
        <v>1196</v>
      </c>
      <c r="NDX63" s="746" t="s">
        <v>1196</v>
      </c>
      <c r="NDY63" s="746" t="s">
        <v>1196</v>
      </c>
      <c r="NDZ63" s="746" t="s">
        <v>1196</v>
      </c>
      <c r="NEA63" s="746" t="s">
        <v>1196</v>
      </c>
      <c r="NEB63" s="746" t="s">
        <v>1196</v>
      </c>
      <c r="NEC63" s="746" t="s">
        <v>1196</v>
      </c>
      <c r="NED63" s="746" t="s">
        <v>1196</v>
      </c>
      <c r="NEE63" s="746" t="s">
        <v>1196</v>
      </c>
      <c r="NEF63" s="746" t="s">
        <v>1196</v>
      </c>
      <c r="NEG63" s="746" t="s">
        <v>1196</v>
      </c>
      <c r="NEH63" s="746" t="s">
        <v>1196</v>
      </c>
      <c r="NEI63" s="746" t="s">
        <v>1196</v>
      </c>
      <c r="NEJ63" s="746" t="s">
        <v>1196</v>
      </c>
      <c r="NEK63" s="746" t="s">
        <v>1196</v>
      </c>
      <c r="NEL63" s="746" t="s">
        <v>1196</v>
      </c>
      <c r="NEM63" s="746" t="s">
        <v>1196</v>
      </c>
      <c r="NEN63" s="746" t="s">
        <v>1196</v>
      </c>
      <c r="NEO63" s="746" t="s">
        <v>1196</v>
      </c>
      <c r="NEP63" s="746" t="s">
        <v>1196</v>
      </c>
      <c r="NEQ63" s="746" t="s">
        <v>1196</v>
      </c>
      <c r="NER63" s="746" t="s">
        <v>1196</v>
      </c>
      <c r="NES63" s="746" t="s">
        <v>1196</v>
      </c>
      <c r="NET63" s="746" t="s">
        <v>1196</v>
      </c>
      <c r="NEU63" s="746" t="s">
        <v>1196</v>
      </c>
      <c r="NEV63" s="746" t="s">
        <v>1196</v>
      </c>
      <c r="NEW63" s="746" t="s">
        <v>1196</v>
      </c>
      <c r="NEX63" s="746" t="s">
        <v>1196</v>
      </c>
      <c r="NEY63" s="746" t="s">
        <v>1196</v>
      </c>
      <c r="NEZ63" s="746" t="s">
        <v>1196</v>
      </c>
      <c r="NFA63" s="746" t="s">
        <v>1196</v>
      </c>
      <c r="NFB63" s="746" t="s">
        <v>1196</v>
      </c>
      <c r="NFC63" s="746" t="s">
        <v>1196</v>
      </c>
      <c r="NFD63" s="746" t="s">
        <v>1196</v>
      </c>
      <c r="NFE63" s="746" t="s">
        <v>1196</v>
      </c>
      <c r="NFF63" s="746" t="s">
        <v>1196</v>
      </c>
      <c r="NFG63" s="746" t="s">
        <v>1196</v>
      </c>
      <c r="NFH63" s="746" t="s">
        <v>1196</v>
      </c>
      <c r="NFI63" s="746" t="s">
        <v>1196</v>
      </c>
      <c r="NFJ63" s="746" t="s">
        <v>1196</v>
      </c>
      <c r="NFK63" s="746" t="s">
        <v>1196</v>
      </c>
      <c r="NFL63" s="746" t="s">
        <v>1196</v>
      </c>
      <c r="NFM63" s="746" t="s">
        <v>1196</v>
      </c>
      <c r="NFN63" s="746" t="s">
        <v>1196</v>
      </c>
      <c r="NFO63" s="746" t="s">
        <v>1196</v>
      </c>
      <c r="NFP63" s="746" t="s">
        <v>1196</v>
      </c>
      <c r="NFQ63" s="746" t="s">
        <v>1196</v>
      </c>
      <c r="NFR63" s="746" t="s">
        <v>1196</v>
      </c>
      <c r="NFS63" s="746" t="s">
        <v>1196</v>
      </c>
      <c r="NFT63" s="746" t="s">
        <v>1196</v>
      </c>
      <c r="NFU63" s="746" t="s">
        <v>1196</v>
      </c>
      <c r="NFV63" s="746" t="s">
        <v>1196</v>
      </c>
      <c r="NFW63" s="746" t="s">
        <v>1196</v>
      </c>
      <c r="NFX63" s="746" t="s">
        <v>1196</v>
      </c>
      <c r="NFY63" s="746" t="s">
        <v>1196</v>
      </c>
      <c r="NFZ63" s="746" t="s">
        <v>1196</v>
      </c>
      <c r="NGA63" s="746" t="s">
        <v>1196</v>
      </c>
      <c r="NGB63" s="746" t="s">
        <v>1196</v>
      </c>
      <c r="NGC63" s="746" t="s">
        <v>1196</v>
      </c>
      <c r="NGD63" s="746" t="s">
        <v>1196</v>
      </c>
      <c r="NGE63" s="746" t="s">
        <v>1196</v>
      </c>
      <c r="NGF63" s="746" t="s">
        <v>1196</v>
      </c>
      <c r="NGG63" s="746" t="s">
        <v>1196</v>
      </c>
      <c r="NGH63" s="746" t="s">
        <v>1196</v>
      </c>
      <c r="NGI63" s="746" t="s">
        <v>1196</v>
      </c>
      <c r="NGJ63" s="746" t="s">
        <v>1196</v>
      </c>
      <c r="NGK63" s="746" t="s">
        <v>1196</v>
      </c>
      <c r="NGL63" s="746" t="s">
        <v>1196</v>
      </c>
      <c r="NGM63" s="746" t="s">
        <v>1196</v>
      </c>
      <c r="NGN63" s="746" t="s">
        <v>1196</v>
      </c>
      <c r="NGO63" s="746" t="s">
        <v>1196</v>
      </c>
      <c r="NGP63" s="746" t="s">
        <v>1196</v>
      </c>
      <c r="NGQ63" s="746" t="s">
        <v>1196</v>
      </c>
      <c r="NGR63" s="746" t="s">
        <v>1196</v>
      </c>
      <c r="NGS63" s="746" t="s">
        <v>1196</v>
      </c>
      <c r="NGT63" s="746" t="s">
        <v>1196</v>
      </c>
      <c r="NGU63" s="746" t="s">
        <v>1196</v>
      </c>
      <c r="NGV63" s="746" t="s">
        <v>1196</v>
      </c>
      <c r="NGW63" s="746" t="s">
        <v>1196</v>
      </c>
      <c r="NGX63" s="746" t="s">
        <v>1196</v>
      </c>
      <c r="NGY63" s="746" t="s">
        <v>1196</v>
      </c>
      <c r="NGZ63" s="746" t="s">
        <v>1196</v>
      </c>
      <c r="NHA63" s="746" t="s">
        <v>1196</v>
      </c>
      <c r="NHB63" s="746" t="s">
        <v>1196</v>
      </c>
      <c r="NHC63" s="746" t="s">
        <v>1196</v>
      </c>
      <c r="NHD63" s="746" t="s">
        <v>1196</v>
      </c>
      <c r="NHE63" s="746" t="s">
        <v>1196</v>
      </c>
      <c r="NHF63" s="746" t="s">
        <v>1196</v>
      </c>
      <c r="NHG63" s="746" t="s">
        <v>1196</v>
      </c>
      <c r="NHH63" s="746" t="s">
        <v>1196</v>
      </c>
      <c r="NHI63" s="746" t="s">
        <v>1196</v>
      </c>
      <c r="NHJ63" s="746" t="s">
        <v>1196</v>
      </c>
      <c r="NHK63" s="746" t="s">
        <v>1196</v>
      </c>
      <c r="NHL63" s="746" t="s">
        <v>1196</v>
      </c>
      <c r="NHM63" s="746" t="s">
        <v>1196</v>
      </c>
      <c r="NHN63" s="746" t="s">
        <v>1196</v>
      </c>
      <c r="NHO63" s="746" t="s">
        <v>1196</v>
      </c>
      <c r="NHP63" s="746" t="s">
        <v>1196</v>
      </c>
      <c r="NHQ63" s="746" t="s">
        <v>1196</v>
      </c>
      <c r="NHR63" s="746" t="s">
        <v>1196</v>
      </c>
      <c r="NHS63" s="746" t="s">
        <v>1196</v>
      </c>
      <c r="NHT63" s="746" t="s">
        <v>1196</v>
      </c>
      <c r="NHU63" s="746" t="s">
        <v>1196</v>
      </c>
      <c r="NHV63" s="746" t="s">
        <v>1196</v>
      </c>
      <c r="NHW63" s="746" t="s">
        <v>1196</v>
      </c>
      <c r="NHX63" s="746" t="s">
        <v>1196</v>
      </c>
      <c r="NHY63" s="746" t="s">
        <v>1196</v>
      </c>
      <c r="NHZ63" s="746" t="s">
        <v>1196</v>
      </c>
      <c r="NIA63" s="746" t="s">
        <v>1196</v>
      </c>
      <c r="NIB63" s="746" t="s">
        <v>1196</v>
      </c>
      <c r="NIC63" s="746" t="s">
        <v>1196</v>
      </c>
      <c r="NID63" s="746" t="s">
        <v>1196</v>
      </c>
      <c r="NIE63" s="746" t="s">
        <v>1196</v>
      </c>
      <c r="NIF63" s="746" t="s">
        <v>1196</v>
      </c>
      <c r="NIG63" s="746" t="s">
        <v>1196</v>
      </c>
      <c r="NIH63" s="746" t="s">
        <v>1196</v>
      </c>
      <c r="NII63" s="746" t="s">
        <v>1196</v>
      </c>
      <c r="NIJ63" s="746" t="s">
        <v>1196</v>
      </c>
      <c r="NIK63" s="746" t="s">
        <v>1196</v>
      </c>
      <c r="NIL63" s="746" t="s">
        <v>1196</v>
      </c>
      <c r="NIM63" s="746" t="s">
        <v>1196</v>
      </c>
      <c r="NIN63" s="746" t="s">
        <v>1196</v>
      </c>
      <c r="NIO63" s="746" t="s">
        <v>1196</v>
      </c>
      <c r="NIP63" s="746" t="s">
        <v>1196</v>
      </c>
      <c r="NIQ63" s="746" t="s">
        <v>1196</v>
      </c>
      <c r="NIR63" s="746" t="s">
        <v>1196</v>
      </c>
      <c r="NIS63" s="746" t="s">
        <v>1196</v>
      </c>
      <c r="NIT63" s="746" t="s">
        <v>1196</v>
      </c>
      <c r="NIU63" s="746" t="s">
        <v>1196</v>
      </c>
      <c r="NIV63" s="746" t="s">
        <v>1196</v>
      </c>
      <c r="NIW63" s="746" t="s">
        <v>1196</v>
      </c>
      <c r="NIX63" s="746" t="s">
        <v>1196</v>
      </c>
      <c r="NIY63" s="746" t="s">
        <v>1196</v>
      </c>
      <c r="NIZ63" s="746" t="s">
        <v>1196</v>
      </c>
      <c r="NJA63" s="746" t="s">
        <v>1196</v>
      </c>
      <c r="NJB63" s="746" t="s">
        <v>1196</v>
      </c>
      <c r="NJC63" s="746" t="s">
        <v>1196</v>
      </c>
      <c r="NJD63" s="746" t="s">
        <v>1196</v>
      </c>
      <c r="NJE63" s="746" t="s">
        <v>1196</v>
      </c>
      <c r="NJF63" s="746" t="s">
        <v>1196</v>
      </c>
      <c r="NJG63" s="746" t="s">
        <v>1196</v>
      </c>
      <c r="NJH63" s="746" t="s">
        <v>1196</v>
      </c>
      <c r="NJI63" s="746" t="s">
        <v>1196</v>
      </c>
      <c r="NJJ63" s="746" t="s">
        <v>1196</v>
      </c>
      <c r="NJK63" s="746" t="s">
        <v>1196</v>
      </c>
      <c r="NJL63" s="746" t="s">
        <v>1196</v>
      </c>
      <c r="NJM63" s="746" t="s">
        <v>1196</v>
      </c>
      <c r="NJN63" s="746" t="s">
        <v>1196</v>
      </c>
      <c r="NJO63" s="746" t="s">
        <v>1196</v>
      </c>
      <c r="NJP63" s="746" t="s">
        <v>1196</v>
      </c>
      <c r="NJQ63" s="746" t="s">
        <v>1196</v>
      </c>
      <c r="NJR63" s="746" t="s">
        <v>1196</v>
      </c>
      <c r="NJS63" s="746" t="s">
        <v>1196</v>
      </c>
      <c r="NJT63" s="746" t="s">
        <v>1196</v>
      </c>
      <c r="NJU63" s="746" t="s">
        <v>1196</v>
      </c>
      <c r="NJV63" s="746" t="s">
        <v>1196</v>
      </c>
      <c r="NJW63" s="746" t="s">
        <v>1196</v>
      </c>
      <c r="NJX63" s="746" t="s">
        <v>1196</v>
      </c>
      <c r="NJY63" s="746" t="s">
        <v>1196</v>
      </c>
      <c r="NJZ63" s="746" t="s">
        <v>1196</v>
      </c>
      <c r="NKA63" s="746" t="s">
        <v>1196</v>
      </c>
      <c r="NKB63" s="746" t="s">
        <v>1196</v>
      </c>
      <c r="NKC63" s="746" t="s">
        <v>1196</v>
      </c>
      <c r="NKD63" s="746" t="s">
        <v>1196</v>
      </c>
      <c r="NKE63" s="746" t="s">
        <v>1196</v>
      </c>
      <c r="NKF63" s="746" t="s">
        <v>1196</v>
      </c>
      <c r="NKG63" s="746" t="s">
        <v>1196</v>
      </c>
      <c r="NKH63" s="746" t="s">
        <v>1196</v>
      </c>
      <c r="NKI63" s="746" t="s">
        <v>1196</v>
      </c>
      <c r="NKJ63" s="746" t="s">
        <v>1196</v>
      </c>
      <c r="NKK63" s="746" t="s">
        <v>1196</v>
      </c>
      <c r="NKL63" s="746" t="s">
        <v>1196</v>
      </c>
      <c r="NKM63" s="746" t="s">
        <v>1196</v>
      </c>
      <c r="NKN63" s="746" t="s">
        <v>1196</v>
      </c>
      <c r="NKO63" s="746" t="s">
        <v>1196</v>
      </c>
      <c r="NKP63" s="746" t="s">
        <v>1196</v>
      </c>
      <c r="NKQ63" s="746" t="s">
        <v>1196</v>
      </c>
      <c r="NKR63" s="746" t="s">
        <v>1196</v>
      </c>
      <c r="NKS63" s="746" t="s">
        <v>1196</v>
      </c>
      <c r="NKT63" s="746" t="s">
        <v>1196</v>
      </c>
      <c r="NKU63" s="746" t="s">
        <v>1196</v>
      </c>
      <c r="NKV63" s="746" t="s">
        <v>1196</v>
      </c>
      <c r="NKW63" s="746" t="s">
        <v>1196</v>
      </c>
      <c r="NKX63" s="746" t="s">
        <v>1196</v>
      </c>
      <c r="NKY63" s="746" t="s">
        <v>1196</v>
      </c>
      <c r="NKZ63" s="746" t="s">
        <v>1196</v>
      </c>
      <c r="NLA63" s="746" t="s">
        <v>1196</v>
      </c>
      <c r="NLB63" s="746" t="s">
        <v>1196</v>
      </c>
      <c r="NLC63" s="746" t="s">
        <v>1196</v>
      </c>
      <c r="NLD63" s="746" t="s">
        <v>1196</v>
      </c>
      <c r="NLE63" s="746" t="s">
        <v>1196</v>
      </c>
      <c r="NLF63" s="746" t="s">
        <v>1196</v>
      </c>
      <c r="NLG63" s="746" t="s">
        <v>1196</v>
      </c>
      <c r="NLH63" s="746" t="s">
        <v>1196</v>
      </c>
      <c r="NLI63" s="746" t="s">
        <v>1196</v>
      </c>
      <c r="NLJ63" s="746" t="s">
        <v>1196</v>
      </c>
      <c r="NLK63" s="746" t="s">
        <v>1196</v>
      </c>
      <c r="NLL63" s="746" t="s">
        <v>1196</v>
      </c>
      <c r="NLM63" s="746" t="s">
        <v>1196</v>
      </c>
      <c r="NLN63" s="746" t="s">
        <v>1196</v>
      </c>
      <c r="NLO63" s="746" t="s">
        <v>1196</v>
      </c>
      <c r="NLP63" s="746" t="s">
        <v>1196</v>
      </c>
      <c r="NLQ63" s="746" t="s">
        <v>1196</v>
      </c>
      <c r="NLR63" s="746" t="s">
        <v>1196</v>
      </c>
      <c r="NLS63" s="746" t="s">
        <v>1196</v>
      </c>
      <c r="NLT63" s="746" t="s">
        <v>1196</v>
      </c>
      <c r="NLU63" s="746" t="s">
        <v>1196</v>
      </c>
      <c r="NLV63" s="746" t="s">
        <v>1196</v>
      </c>
      <c r="NLW63" s="746" t="s">
        <v>1196</v>
      </c>
      <c r="NLX63" s="746" t="s">
        <v>1196</v>
      </c>
      <c r="NLY63" s="746" t="s">
        <v>1196</v>
      </c>
      <c r="NLZ63" s="746" t="s">
        <v>1196</v>
      </c>
      <c r="NMA63" s="746" t="s">
        <v>1196</v>
      </c>
      <c r="NMB63" s="746" t="s">
        <v>1196</v>
      </c>
      <c r="NMC63" s="746" t="s">
        <v>1196</v>
      </c>
      <c r="NMD63" s="746" t="s">
        <v>1196</v>
      </c>
      <c r="NME63" s="746" t="s">
        <v>1196</v>
      </c>
      <c r="NMF63" s="746" t="s">
        <v>1196</v>
      </c>
      <c r="NMG63" s="746" t="s">
        <v>1196</v>
      </c>
      <c r="NMH63" s="746" t="s">
        <v>1196</v>
      </c>
      <c r="NMI63" s="746" t="s">
        <v>1196</v>
      </c>
      <c r="NMJ63" s="746" t="s">
        <v>1196</v>
      </c>
      <c r="NMK63" s="746" t="s">
        <v>1196</v>
      </c>
      <c r="NML63" s="746" t="s">
        <v>1196</v>
      </c>
      <c r="NMM63" s="746" t="s">
        <v>1196</v>
      </c>
      <c r="NMN63" s="746" t="s">
        <v>1196</v>
      </c>
      <c r="NMO63" s="746" t="s">
        <v>1196</v>
      </c>
      <c r="NMP63" s="746" t="s">
        <v>1196</v>
      </c>
      <c r="NMQ63" s="746" t="s">
        <v>1196</v>
      </c>
      <c r="NMR63" s="746" t="s">
        <v>1196</v>
      </c>
      <c r="NMS63" s="746" t="s">
        <v>1196</v>
      </c>
      <c r="NMT63" s="746" t="s">
        <v>1196</v>
      </c>
      <c r="NMU63" s="746" t="s">
        <v>1196</v>
      </c>
      <c r="NMV63" s="746" t="s">
        <v>1196</v>
      </c>
      <c r="NMW63" s="746" t="s">
        <v>1196</v>
      </c>
      <c r="NMX63" s="746" t="s">
        <v>1196</v>
      </c>
      <c r="NMY63" s="746" t="s">
        <v>1196</v>
      </c>
      <c r="NMZ63" s="746" t="s">
        <v>1196</v>
      </c>
      <c r="NNA63" s="746" t="s">
        <v>1196</v>
      </c>
      <c r="NNB63" s="746" t="s">
        <v>1196</v>
      </c>
      <c r="NNC63" s="746" t="s">
        <v>1196</v>
      </c>
      <c r="NND63" s="746" t="s">
        <v>1196</v>
      </c>
      <c r="NNE63" s="746" t="s">
        <v>1196</v>
      </c>
      <c r="NNF63" s="746" t="s">
        <v>1196</v>
      </c>
      <c r="NNG63" s="746" t="s">
        <v>1196</v>
      </c>
      <c r="NNH63" s="746" t="s">
        <v>1196</v>
      </c>
      <c r="NNI63" s="746" t="s">
        <v>1196</v>
      </c>
      <c r="NNJ63" s="746" t="s">
        <v>1196</v>
      </c>
      <c r="NNK63" s="746" t="s">
        <v>1196</v>
      </c>
      <c r="NNL63" s="746" t="s">
        <v>1196</v>
      </c>
      <c r="NNM63" s="746" t="s">
        <v>1196</v>
      </c>
      <c r="NNN63" s="746" t="s">
        <v>1196</v>
      </c>
      <c r="NNO63" s="746" t="s">
        <v>1196</v>
      </c>
      <c r="NNP63" s="746" t="s">
        <v>1196</v>
      </c>
      <c r="NNQ63" s="746" t="s">
        <v>1196</v>
      </c>
      <c r="NNR63" s="746" t="s">
        <v>1196</v>
      </c>
      <c r="NNS63" s="746" t="s">
        <v>1196</v>
      </c>
      <c r="NNT63" s="746" t="s">
        <v>1196</v>
      </c>
      <c r="NNU63" s="746" t="s">
        <v>1196</v>
      </c>
      <c r="NNV63" s="746" t="s">
        <v>1196</v>
      </c>
      <c r="NNW63" s="746" t="s">
        <v>1196</v>
      </c>
      <c r="NNX63" s="746" t="s">
        <v>1196</v>
      </c>
      <c r="NNY63" s="746" t="s">
        <v>1196</v>
      </c>
      <c r="NNZ63" s="746" t="s">
        <v>1196</v>
      </c>
      <c r="NOA63" s="746" t="s">
        <v>1196</v>
      </c>
      <c r="NOB63" s="746" t="s">
        <v>1196</v>
      </c>
      <c r="NOC63" s="746" t="s">
        <v>1196</v>
      </c>
      <c r="NOD63" s="746" t="s">
        <v>1196</v>
      </c>
      <c r="NOE63" s="746" t="s">
        <v>1196</v>
      </c>
      <c r="NOF63" s="746" t="s">
        <v>1196</v>
      </c>
      <c r="NOG63" s="746" t="s">
        <v>1196</v>
      </c>
      <c r="NOH63" s="746" t="s">
        <v>1196</v>
      </c>
      <c r="NOI63" s="746" t="s">
        <v>1196</v>
      </c>
      <c r="NOJ63" s="746" t="s">
        <v>1196</v>
      </c>
      <c r="NOK63" s="746" t="s">
        <v>1196</v>
      </c>
      <c r="NOL63" s="746" t="s">
        <v>1196</v>
      </c>
      <c r="NOM63" s="746" t="s">
        <v>1196</v>
      </c>
      <c r="NON63" s="746" t="s">
        <v>1196</v>
      </c>
      <c r="NOO63" s="746" t="s">
        <v>1196</v>
      </c>
      <c r="NOP63" s="746" t="s">
        <v>1196</v>
      </c>
      <c r="NOQ63" s="746" t="s">
        <v>1196</v>
      </c>
      <c r="NOR63" s="746" t="s">
        <v>1196</v>
      </c>
      <c r="NOS63" s="746" t="s">
        <v>1196</v>
      </c>
      <c r="NOT63" s="746" t="s">
        <v>1196</v>
      </c>
      <c r="NOU63" s="746" t="s">
        <v>1196</v>
      </c>
      <c r="NOV63" s="746" t="s">
        <v>1196</v>
      </c>
      <c r="NOW63" s="746" t="s">
        <v>1196</v>
      </c>
      <c r="NOX63" s="746" t="s">
        <v>1196</v>
      </c>
      <c r="NOY63" s="746" t="s">
        <v>1196</v>
      </c>
      <c r="NOZ63" s="746" t="s">
        <v>1196</v>
      </c>
      <c r="NPA63" s="746" t="s">
        <v>1196</v>
      </c>
      <c r="NPB63" s="746" t="s">
        <v>1196</v>
      </c>
      <c r="NPC63" s="746" t="s">
        <v>1196</v>
      </c>
      <c r="NPD63" s="746" t="s">
        <v>1196</v>
      </c>
      <c r="NPE63" s="746" t="s">
        <v>1196</v>
      </c>
      <c r="NPF63" s="746" t="s">
        <v>1196</v>
      </c>
      <c r="NPG63" s="746" t="s">
        <v>1196</v>
      </c>
      <c r="NPH63" s="746" t="s">
        <v>1196</v>
      </c>
      <c r="NPI63" s="746" t="s">
        <v>1196</v>
      </c>
      <c r="NPJ63" s="746" t="s">
        <v>1196</v>
      </c>
      <c r="NPK63" s="746" t="s">
        <v>1196</v>
      </c>
      <c r="NPL63" s="746" t="s">
        <v>1196</v>
      </c>
      <c r="NPM63" s="746" t="s">
        <v>1196</v>
      </c>
      <c r="NPN63" s="746" t="s">
        <v>1196</v>
      </c>
      <c r="NPO63" s="746" t="s">
        <v>1196</v>
      </c>
      <c r="NPP63" s="746" t="s">
        <v>1196</v>
      </c>
      <c r="NPQ63" s="746" t="s">
        <v>1196</v>
      </c>
      <c r="NPR63" s="746" t="s">
        <v>1196</v>
      </c>
      <c r="NPS63" s="746" t="s">
        <v>1196</v>
      </c>
      <c r="NPT63" s="746" t="s">
        <v>1196</v>
      </c>
      <c r="NPU63" s="746" t="s">
        <v>1196</v>
      </c>
      <c r="NPV63" s="746" t="s">
        <v>1196</v>
      </c>
      <c r="NPW63" s="746" t="s">
        <v>1196</v>
      </c>
      <c r="NPX63" s="746" t="s">
        <v>1196</v>
      </c>
      <c r="NPY63" s="746" t="s">
        <v>1196</v>
      </c>
      <c r="NPZ63" s="746" t="s">
        <v>1196</v>
      </c>
      <c r="NQA63" s="746" t="s">
        <v>1196</v>
      </c>
      <c r="NQB63" s="746" t="s">
        <v>1196</v>
      </c>
      <c r="NQC63" s="746" t="s">
        <v>1196</v>
      </c>
      <c r="NQD63" s="746" t="s">
        <v>1196</v>
      </c>
      <c r="NQE63" s="746" t="s">
        <v>1196</v>
      </c>
      <c r="NQF63" s="746" t="s">
        <v>1196</v>
      </c>
      <c r="NQG63" s="746" t="s">
        <v>1196</v>
      </c>
      <c r="NQH63" s="746" t="s">
        <v>1196</v>
      </c>
      <c r="NQI63" s="746" t="s">
        <v>1196</v>
      </c>
      <c r="NQJ63" s="746" t="s">
        <v>1196</v>
      </c>
      <c r="NQK63" s="746" t="s">
        <v>1196</v>
      </c>
      <c r="NQL63" s="746" t="s">
        <v>1196</v>
      </c>
      <c r="NQM63" s="746" t="s">
        <v>1196</v>
      </c>
      <c r="NQN63" s="746" t="s">
        <v>1196</v>
      </c>
      <c r="NQO63" s="746" t="s">
        <v>1196</v>
      </c>
      <c r="NQP63" s="746" t="s">
        <v>1196</v>
      </c>
      <c r="NQQ63" s="746" t="s">
        <v>1196</v>
      </c>
      <c r="NQR63" s="746" t="s">
        <v>1196</v>
      </c>
      <c r="NQS63" s="746" t="s">
        <v>1196</v>
      </c>
      <c r="NQT63" s="746" t="s">
        <v>1196</v>
      </c>
      <c r="NQU63" s="746" t="s">
        <v>1196</v>
      </c>
      <c r="NQV63" s="746" t="s">
        <v>1196</v>
      </c>
      <c r="NQW63" s="746" t="s">
        <v>1196</v>
      </c>
      <c r="NQX63" s="746" t="s">
        <v>1196</v>
      </c>
      <c r="NQY63" s="746" t="s">
        <v>1196</v>
      </c>
      <c r="NQZ63" s="746" t="s">
        <v>1196</v>
      </c>
      <c r="NRA63" s="746" t="s">
        <v>1196</v>
      </c>
      <c r="NRB63" s="746" t="s">
        <v>1196</v>
      </c>
      <c r="NRC63" s="746" t="s">
        <v>1196</v>
      </c>
      <c r="NRD63" s="746" t="s">
        <v>1196</v>
      </c>
      <c r="NRE63" s="746" t="s">
        <v>1196</v>
      </c>
      <c r="NRF63" s="746" t="s">
        <v>1196</v>
      </c>
      <c r="NRG63" s="746" t="s">
        <v>1196</v>
      </c>
      <c r="NRH63" s="746" t="s">
        <v>1196</v>
      </c>
      <c r="NRI63" s="746" t="s">
        <v>1196</v>
      </c>
      <c r="NRJ63" s="746" t="s">
        <v>1196</v>
      </c>
      <c r="NRK63" s="746" t="s">
        <v>1196</v>
      </c>
      <c r="NRL63" s="746" t="s">
        <v>1196</v>
      </c>
      <c r="NRM63" s="746" t="s">
        <v>1196</v>
      </c>
      <c r="NRN63" s="746" t="s">
        <v>1196</v>
      </c>
      <c r="NRO63" s="746" t="s">
        <v>1196</v>
      </c>
      <c r="NRP63" s="746" t="s">
        <v>1196</v>
      </c>
      <c r="NRQ63" s="746" t="s">
        <v>1196</v>
      </c>
      <c r="NRR63" s="746" t="s">
        <v>1196</v>
      </c>
      <c r="NRS63" s="746" t="s">
        <v>1196</v>
      </c>
      <c r="NRT63" s="746" t="s">
        <v>1196</v>
      </c>
      <c r="NRU63" s="746" t="s">
        <v>1196</v>
      </c>
      <c r="NRV63" s="746" t="s">
        <v>1196</v>
      </c>
      <c r="NRW63" s="746" t="s">
        <v>1196</v>
      </c>
      <c r="NRX63" s="746" t="s">
        <v>1196</v>
      </c>
      <c r="NRY63" s="746" t="s">
        <v>1196</v>
      </c>
      <c r="NRZ63" s="746" t="s">
        <v>1196</v>
      </c>
      <c r="NSA63" s="746" t="s">
        <v>1196</v>
      </c>
      <c r="NSB63" s="746" t="s">
        <v>1196</v>
      </c>
      <c r="NSC63" s="746" t="s">
        <v>1196</v>
      </c>
      <c r="NSD63" s="746" t="s">
        <v>1196</v>
      </c>
      <c r="NSE63" s="746" t="s">
        <v>1196</v>
      </c>
      <c r="NSF63" s="746" t="s">
        <v>1196</v>
      </c>
      <c r="NSG63" s="746" t="s">
        <v>1196</v>
      </c>
      <c r="NSH63" s="746" t="s">
        <v>1196</v>
      </c>
      <c r="NSI63" s="746" t="s">
        <v>1196</v>
      </c>
      <c r="NSJ63" s="746" t="s">
        <v>1196</v>
      </c>
      <c r="NSK63" s="746" t="s">
        <v>1196</v>
      </c>
      <c r="NSL63" s="746" t="s">
        <v>1196</v>
      </c>
      <c r="NSM63" s="746" t="s">
        <v>1196</v>
      </c>
      <c r="NSN63" s="746" t="s">
        <v>1196</v>
      </c>
      <c r="NSO63" s="746" t="s">
        <v>1196</v>
      </c>
      <c r="NSP63" s="746" t="s">
        <v>1196</v>
      </c>
      <c r="NSQ63" s="746" t="s">
        <v>1196</v>
      </c>
      <c r="NSR63" s="746" t="s">
        <v>1196</v>
      </c>
      <c r="NSS63" s="746" t="s">
        <v>1196</v>
      </c>
      <c r="NST63" s="746" t="s">
        <v>1196</v>
      </c>
      <c r="NSU63" s="746" t="s">
        <v>1196</v>
      </c>
      <c r="NSV63" s="746" t="s">
        <v>1196</v>
      </c>
      <c r="NSW63" s="746" t="s">
        <v>1196</v>
      </c>
      <c r="NSX63" s="746" t="s">
        <v>1196</v>
      </c>
      <c r="NSY63" s="746" t="s">
        <v>1196</v>
      </c>
      <c r="NSZ63" s="746" t="s">
        <v>1196</v>
      </c>
      <c r="NTA63" s="746" t="s">
        <v>1196</v>
      </c>
      <c r="NTB63" s="746" t="s">
        <v>1196</v>
      </c>
      <c r="NTC63" s="746" t="s">
        <v>1196</v>
      </c>
      <c r="NTD63" s="746" t="s">
        <v>1196</v>
      </c>
      <c r="NTE63" s="746" t="s">
        <v>1196</v>
      </c>
      <c r="NTF63" s="746" t="s">
        <v>1196</v>
      </c>
      <c r="NTG63" s="746" t="s">
        <v>1196</v>
      </c>
      <c r="NTH63" s="746" t="s">
        <v>1196</v>
      </c>
      <c r="NTI63" s="746" t="s">
        <v>1196</v>
      </c>
      <c r="NTJ63" s="746" t="s">
        <v>1196</v>
      </c>
      <c r="NTK63" s="746" t="s">
        <v>1196</v>
      </c>
      <c r="NTL63" s="746" t="s">
        <v>1196</v>
      </c>
      <c r="NTM63" s="746" t="s">
        <v>1196</v>
      </c>
      <c r="NTN63" s="746" t="s">
        <v>1196</v>
      </c>
      <c r="NTO63" s="746" t="s">
        <v>1196</v>
      </c>
      <c r="NTP63" s="746" t="s">
        <v>1196</v>
      </c>
      <c r="NTQ63" s="746" t="s">
        <v>1196</v>
      </c>
      <c r="NTR63" s="746" t="s">
        <v>1196</v>
      </c>
      <c r="NTS63" s="746" t="s">
        <v>1196</v>
      </c>
      <c r="NTT63" s="746" t="s">
        <v>1196</v>
      </c>
      <c r="NTU63" s="746" t="s">
        <v>1196</v>
      </c>
      <c r="NTV63" s="746" t="s">
        <v>1196</v>
      </c>
      <c r="NTW63" s="746" t="s">
        <v>1196</v>
      </c>
      <c r="NTX63" s="746" t="s">
        <v>1196</v>
      </c>
      <c r="NTY63" s="746" t="s">
        <v>1196</v>
      </c>
      <c r="NTZ63" s="746" t="s">
        <v>1196</v>
      </c>
      <c r="NUA63" s="746" t="s">
        <v>1196</v>
      </c>
      <c r="NUB63" s="746" t="s">
        <v>1196</v>
      </c>
      <c r="NUC63" s="746" t="s">
        <v>1196</v>
      </c>
      <c r="NUD63" s="746" t="s">
        <v>1196</v>
      </c>
      <c r="NUE63" s="746" t="s">
        <v>1196</v>
      </c>
      <c r="NUF63" s="746" t="s">
        <v>1196</v>
      </c>
      <c r="NUG63" s="746" t="s">
        <v>1196</v>
      </c>
      <c r="NUH63" s="746" t="s">
        <v>1196</v>
      </c>
      <c r="NUI63" s="746" t="s">
        <v>1196</v>
      </c>
      <c r="NUJ63" s="746" t="s">
        <v>1196</v>
      </c>
      <c r="NUK63" s="746" t="s">
        <v>1196</v>
      </c>
      <c r="NUL63" s="746" t="s">
        <v>1196</v>
      </c>
      <c r="NUM63" s="746" t="s">
        <v>1196</v>
      </c>
      <c r="NUN63" s="746" t="s">
        <v>1196</v>
      </c>
      <c r="NUO63" s="746" t="s">
        <v>1196</v>
      </c>
      <c r="NUP63" s="746" t="s">
        <v>1196</v>
      </c>
      <c r="NUQ63" s="746" t="s">
        <v>1196</v>
      </c>
      <c r="NUR63" s="746" t="s">
        <v>1196</v>
      </c>
      <c r="NUS63" s="746" t="s">
        <v>1196</v>
      </c>
      <c r="NUT63" s="746" t="s">
        <v>1196</v>
      </c>
      <c r="NUU63" s="746" t="s">
        <v>1196</v>
      </c>
      <c r="NUV63" s="746" t="s">
        <v>1196</v>
      </c>
      <c r="NUW63" s="746" t="s">
        <v>1196</v>
      </c>
      <c r="NUX63" s="746" t="s">
        <v>1196</v>
      </c>
      <c r="NUY63" s="746" t="s">
        <v>1196</v>
      </c>
      <c r="NUZ63" s="746" t="s">
        <v>1196</v>
      </c>
      <c r="NVA63" s="746" t="s">
        <v>1196</v>
      </c>
      <c r="NVB63" s="746" t="s">
        <v>1196</v>
      </c>
      <c r="NVC63" s="746" t="s">
        <v>1196</v>
      </c>
      <c r="NVD63" s="746" t="s">
        <v>1196</v>
      </c>
      <c r="NVE63" s="746" t="s">
        <v>1196</v>
      </c>
      <c r="NVF63" s="746" t="s">
        <v>1196</v>
      </c>
      <c r="NVG63" s="746" t="s">
        <v>1196</v>
      </c>
      <c r="NVH63" s="746" t="s">
        <v>1196</v>
      </c>
      <c r="NVI63" s="746" t="s">
        <v>1196</v>
      </c>
      <c r="NVJ63" s="746" t="s">
        <v>1196</v>
      </c>
      <c r="NVK63" s="746" t="s">
        <v>1196</v>
      </c>
      <c r="NVL63" s="746" t="s">
        <v>1196</v>
      </c>
      <c r="NVM63" s="746" t="s">
        <v>1196</v>
      </c>
      <c r="NVN63" s="746" t="s">
        <v>1196</v>
      </c>
      <c r="NVO63" s="746" t="s">
        <v>1196</v>
      </c>
      <c r="NVP63" s="746" t="s">
        <v>1196</v>
      </c>
      <c r="NVQ63" s="746" t="s">
        <v>1196</v>
      </c>
      <c r="NVR63" s="746" t="s">
        <v>1196</v>
      </c>
      <c r="NVS63" s="746" t="s">
        <v>1196</v>
      </c>
      <c r="NVT63" s="746" t="s">
        <v>1196</v>
      </c>
      <c r="NVU63" s="746" t="s">
        <v>1196</v>
      </c>
      <c r="NVV63" s="746" t="s">
        <v>1196</v>
      </c>
      <c r="NVW63" s="746" t="s">
        <v>1196</v>
      </c>
      <c r="NVX63" s="746" t="s">
        <v>1196</v>
      </c>
      <c r="NVY63" s="746" t="s">
        <v>1196</v>
      </c>
      <c r="NVZ63" s="746" t="s">
        <v>1196</v>
      </c>
      <c r="NWA63" s="746" t="s">
        <v>1196</v>
      </c>
      <c r="NWB63" s="746" t="s">
        <v>1196</v>
      </c>
      <c r="NWC63" s="746" t="s">
        <v>1196</v>
      </c>
      <c r="NWD63" s="746" t="s">
        <v>1196</v>
      </c>
      <c r="NWE63" s="746" t="s">
        <v>1196</v>
      </c>
      <c r="NWF63" s="746" t="s">
        <v>1196</v>
      </c>
      <c r="NWG63" s="746" t="s">
        <v>1196</v>
      </c>
      <c r="NWH63" s="746" t="s">
        <v>1196</v>
      </c>
      <c r="NWI63" s="746" t="s">
        <v>1196</v>
      </c>
      <c r="NWJ63" s="746" t="s">
        <v>1196</v>
      </c>
      <c r="NWK63" s="746" t="s">
        <v>1196</v>
      </c>
      <c r="NWL63" s="746" t="s">
        <v>1196</v>
      </c>
      <c r="NWM63" s="746" t="s">
        <v>1196</v>
      </c>
      <c r="NWN63" s="746" t="s">
        <v>1196</v>
      </c>
      <c r="NWO63" s="746" t="s">
        <v>1196</v>
      </c>
      <c r="NWP63" s="746" t="s">
        <v>1196</v>
      </c>
      <c r="NWQ63" s="746" t="s">
        <v>1196</v>
      </c>
      <c r="NWR63" s="746" t="s">
        <v>1196</v>
      </c>
      <c r="NWS63" s="746" t="s">
        <v>1196</v>
      </c>
      <c r="NWT63" s="746" t="s">
        <v>1196</v>
      </c>
      <c r="NWU63" s="746" t="s">
        <v>1196</v>
      </c>
      <c r="NWV63" s="746" t="s">
        <v>1196</v>
      </c>
      <c r="NWW63" s="746" t="s">
        <v>1196</v>
      </c>
      <c r="NWX63" s="746" t="s">
        <v>1196</v>
      </c>
      <c r="NWY63" s="746" t="s">
        <v>1196</v>
      </c>
      <c r="NWZ63" s="746" t="s">
        <v>1196</v>
      </c>
      <c r="NXA63" s="746" t="s">
        <v>1196</v>
      </c>
      <c r="NXB63" s="746" t="s">
        <v>1196</v>
      </c>
      <c r="NXC63" s="746" t="s">
        <v>1196</v>
      </c>
      <c r="NXD63" s="746" t="s">
        <v>1196</v>
      </c>
      <c r="NXE63" s="746" t="s">
        <v>1196</v>
      </c>
      <c r="NXF63" s="746" t="s">
        <v>1196</v>
      </c>
      <c r="NXG63" s="746" t="s">
        <v>1196</v>
      </c>
      <c r="NXH63" s="746" t="s">
        <v>1196</v>
      </c>
      <c r="NXI63" s="746" t="s">
        <v>1196</v>
      </c>
      <c r="NXJ63" s="746" t="s">
        <v>1196</v>
      </c>
      <c r="NXK63" s="746" t="s">
        <v>1196</v>
      </c>
      <c r="NXL63" s="746" t="s">
        <v>1196</v>
      </c>
      <c r="NXM63" s="746" t="s">
        <v>1196</v>
      </c>
      <c r="NXN63" s="746" t="s">
        <v>1196</v>
      </c>
      <c r="NXO63" s="746" t="s">
        <v>1196</v>
      </c>
      <c r="NXP63" s="746" t="s">
        <v>1196</v>
      </c>
      <c r="NXQ63" s="746" t="s">
        <v>1196</v>
      </c>
      <c r="NXR63" s="746" t="s">
        <v>1196</v>
      </c>
      <c r="NXS63" s="746" t="s">
        <v>1196</v>
      </c>
      <c r="NXT63" s="746" t="s">
        <v>1196</v>
      </c>
      <c r="NXU63" s="746" t="s">
        <v>1196</v>
      </c>
      <c r="NXV63" s="746" t="s">
        <v>1196</v>
      </c>
      <c r="NXW63" s="746" t="s">
        <v>1196</v>
      </c>
      <c r="NXX63" s="746" t="s">
        <v>1196</v>
      </c>
      <c r="NXY63" s="746" t="s">
        <v>1196</v>
      </c>
      <c r="NXZ63" s="746" t="s">
        <v>1196</v>
      </c>
      <c r="NYA63" s="746" t="s">
        <v>1196</v>
      </c>
      <c r="NYB63" s="746" t="s">
        <v>1196</v>
      </c>
      <c r="NYC63" s="746" t="s">
        <v>1196</v>
      </c>
      <c r="NYD63" s="746" t="s">
        <v>1196</v>
      </c>
      <c r="NYE63" s="746" t="s">
        <v>1196</v>
      </c>
      <c r="NYF63" s="746" t="s">
        <v>1196</v>
      </c>
      <c r="NYG63" s="746" t="s">
        <v>1196</v>
      </c>
      <c r="NYH63" s="746" t="s">
        <v>1196</v>
      </c>
      <c r="NYI63" s="746" t="s">
        <v>1196</v>
      </c>
      <c r="NYJ63" s="746" t="s">
        <v>1196</v>
      </c>
      <c r="NYK63" s="746" t="s">
        <v>1196</v>
      </c>
      <c r="NYL63" s="746" t="s">
        <v>1196</v>
      </c>
      <c r="NYM63" s="746" t="s">
        <v>1196</v>
      </c>
      <c r="NYN63" s="746" t="s">
        <v>1196</v>
      </c>
      <c r="NYO63" s="746" t="s">
        <v>1196</v>
      </c>
      <c r="NYP63" s="746" t="s">
        <v>1196</v>
      </c>
      <c r="NYQ63" s="746" t="s">
        <v>1196</v>
      </c>
      <c r="NYR63" s="746" t="s">
        <v>1196</v>
      </c>
      <c r="NYS63" s="746" t="s">
        <v>1196</v>
      </c>
      <c r="NYT63" s="746" t="s">
        <v>1196</v>
      </c>
      <c r="NYU63" s="746" t="s">
        <v>1196</v>
      </c>
      <c r="NYV63" s="746" t="s">
        <v>1196</v>
      </c>
      <c r="NYW63" s="746" t="s">
        <v>1196</v>
      </c>
      <c r="NYX63" s="746" t="s">
        <v>1196</v>
      </c>
      <c r="NYY63" s="746" t="s">
        <v>1196</v>
      </c>
      <c r="NYZ63" s="746" t="s">
        <v>1196</v>
      </c>
      <c r="NZA63" s="746" t="s">
        <v>1196</v>
      </c>
      <c r="NZB63" s="746" t="s">
        <v>1196</v>
      </c>
      <c r="NZC63" s="746" t="s">
        <v>1196</v>
      </c>
      <c r="NZD63" s="746" t="s">
        <v>1196</v>
      </c>
      <c r="NZE63" s="746" t="s">
        <v>1196</v>
      </c>
      <c r="NZF63" s="746" t="s">
        <v>1196</v>
      </c>
      <c r="NZG63" s="746" t="s">
        <v>1196</v>
      </c>
      <c r="NZH63" s="746" t="s">
        <v>1196</v>
      </c>
      <c r="NZI63" s="746" t="s">
        <v>1196</v>
      </c>
      <c r="NZJ63" s="746" t="s">
        <v>1196</v>
      </c>
      <c r="NZK63" s="746" t="s">
        <v>1196</v>
      </c>
      <c r="NZL63" s="746" t="s">
        <v>1196</v>
      </c>
      <c r="NZM63" s="746" t="s">
        <v>1196</v>
      </c>
      <c r="NZN63" s="746" t="s">
        <v>1196</v>
      </c>
      <c r="NZO63" s="746" t="s">
        <v>1196</v>
      </c>
      <c r="NZP63" s="746" t="s">
        <v>1196</v>
      </c>
      <c r="NZQ63" s="746" t="s">
        <v>1196</v>
      </c>
      <c r="NZR63" s="746" t="s">
        <v>1196</v>
      </c>
      <c r="NZS63" s="746" t="s">
        <v>1196</v>
      </c>
      <c r="NZT63" s="746" t="s">
        <v>1196</v>
      </c>
      <c r="NZU63" s="746" t="s">
        <v>1196</v>
      </c>
      <c r="NZV63" s="746" t="s">
        <v>1196</v>
      </c>
      <c r="NZW63" s="746" t="s">
        <v>1196</v>
      </c>
      <c r="NZX63" s="746" t="s">
        <v>1196</v>
      </c>
      <c r="NZY63" s="746" t="s">
        <v>1196</v>
      </c>
      <c r="NZZ63" s="746" t="s">
        <v>1196</v>
      </c>
      <c r="OAA63" s="746" t="s">
        <v>1196</v>
      </c>
      <c r="OAB63" s="746" t="s">
        <v>1196</v>
      </c>
      <c r="OAC63" s="746" t="s">
        <v>1196</v>
      </c>
      <c r="OAD63" s="746" t="s">
        <v>1196</v>
      </c>
      <c r="OAE63" s="746" t="s">
        <v>1196</v>
      </c>
      <c r="OAF63" s="746" t="s">
        <v>1196</v>
      </c>
      <c r="OAG63" s="746" t="s">
        <v>1196</v>
      </c>
      <c r="OAH63" s="746" t="s">
        <v>1196</v>
      </c>
      <c r="OAI63" s="746" t="s">
        <v>1196</v>
      </c>
      <c r="OAJ63" s="746" t="s">
        <v>1196</v>
      </c>
      <c r="OAK63" s="746" t="s">
        <v>1196</v>
      </c>
      <c r="OAL63" s="746" t="s">
        <v>1196</v>
      </c>
      <c r="OAM63" s="746" t="s">
        <v>1196</v>
      </c>
      <c r="OAN63" s="746" t="s">
        <v>1196</v>
      </c>
      <c r="OAO63" s="746" t="s">
        <v>1196</v>
      </c>
      <c r="OAP63" s="746" t="s">
        <v>1196</v>
      </c>
      <c r="OAQ63" s="746" t="s">
        <v>1196</v>
      </c>
      <c r="OAR63" s="746" t="s">
        <v>1196</v>
      </c>
      <c r="OAS63" s="746" t="s">
        <v>1196</v>
      </c>
      <c r="OAT63" s="746" t="s">
        <v>1196</v>
      </c>
      <c r="OAU63" s="746" t="s">
        <v>1196</v>
      </c>
      <c r="OAV63" s="746" t="s">
        <v>1196</v>
      </c>
      <c r="OAW63" s="746" t="s">
        <v>1196</v>
      </c>
      <c r="OAX63" s="746" t="s">
        <v>1196</v>
      </c>
      <c r="OAY63" s="746" t="s">
        <v>1196</v>
      </c>
      <c r="OAZ63" s="746" t="s">
        <v>1196</v>
      </c>
      <c r="OBA63" s="746" t="s">
        <v>1196</v>
      </c>
      <c r="OBB63" s="746" t="s">
        <v>1196</v>
      </c>
      <c r="OBC63" s="746" t="s">
        <v>1196</v>
      </c>
      <c r="OBD63" s="746" t="s">
        <v>1196</v>
      </c>
      <c r="OBE63" s="746" t="s">
        <v>1196</v>
      </c>
      <c r="OBF63" s="746" t="s">
        <v>1196</v>
      </c>
      <c r="OBG63" s="746" t="s">
        <v>1196</v>
      </c>
      <c r="OBH63" s="746" t="s">
        <v>1196</v>
      </c>
      <c r="OBI63" s="746" t="s">
        <v>1196</v>
      </c>
      <c r="OBJ63" s="746" t="s">
        <v>1196</v>
      </c>
      <c r="OBK63" s="746" t="s">
        <v>1196</v>
      </c>
      <c r="OBL63" s="746" t="s">
        <v>1196</v>
      </c>
      <c r="OBM63" s="746" t="s">
        <v>1196</v>
      </c>
      <c r="OBN63" s="746" t="s">
        <v>1196</v>
      </c>
      <c r="OBO63" s="746" t="s">
        <v>1196</v>
      </c>
      <c r="OBP63" s="746" t="s">
        <v>1196</v>
      </c>
      <c r="OBQ63" s="746" t="s">
        <v>1196</v>
      </c>
      <c r="OBR63" s="746" t="s">
        <v>1196</v>
      </c>
      <c r="OBS63" s="746" t="s">
        <v>1196</v>
      </c>
      <c r="OBT63" s="746" t="s">
        <v>1196</v>
      </c>
      <c r="OBU63" s="746" t="s">
        <v>1196</v>
      </c>
      <c r="OBV63" s="746" t="s">
        <v>1196</v>
      </c>
      <c r="OBW63" s="746" t="s">
        <v>1196</v>
      </c>
      <c r="OBX63" s="746" t="s">
        <v>1196</v>
      </c>
      <c r="OBY63" s="746" t="s">
        <v>1196</v>
      </c>
      <c r="OBZ63" s="746" t="s">
        <v>1196</v>
      </c>
      <c r="OCA63" s="746" t="s">
        <v>1196</v>
      </c>
      <c r="OCB63" s="746" t="s">
        <v>1196</v>
      </c>
      <c r="OCC63" s="746" t="s">
        <v>1196</v>
      </c>
      <c r="OCD63" s="746" t="s">
        <v>1196</v>
      </c>
      <c r="OCE63" s="746" t="s">
        <v>1196</v>
      </c>
      <c r="OCF63" s="746" t="s">
        <v>1196</v>
      </c>
      <c r="OCG63" s="746" t="s">
        <v>1196</v>
      </c>
      <c r="OCH63" s="746" t="s">
        <v>1196</v>
      </c>
      <c r="OCI63" s="746" t="s">
        <v>1196</v>
      </c>
      <c r="OCJ63" s="746" t="s">
        <v>1196</v>
      </c>
      <c r="OCK63" s="746" t="s">
        <v>1196</v>
      </c>
      <c r="OCL63" s="746" t="s">
        <v>1196</v>
      </c>
      <c r="OCM63" s="746" t="s">
        <v>1196</v>
      </c>
      <c r="OCN63" s="746" t="s">
        <v>1196</v>
      </c>
      <c r="OCO63" s="746" t="s">
        <v>1196</v>
      </c>
      <c r="OCP63" s="746" t="s">
        <v>1196</v>
      </c>
      <c r="OCQ63" s="746" t="s">
        <v>1196</v>
      </c>
      <c r="OCR63" s="746" t="s">
        <v>1196</v>
      </c>
      <c r="OCS63" s="746" t="s">
        <v>1196</v>
      </c>
      <c r="OCT63" s="746" t="s">
        <v>1196</v>
      </c>
      <c r="OCU63" s="746" t="s">
        <v>1196</v>
      </c>
      <c r="OCV63" s="746" t="s">
        <v>1196</v>
      </c>
      <c r="OCW63" s="746" t="s">
        <v>1196</v>
      </c>
      <c r="OCX63" s="746" t="s">
        <v>1196</v>
      </c>
      <c r="OCY63" s="746" t="s">
        <v>1196</v>
      </c>
      <c r="OCZ63" s="746" t="s">
        <v>1196</v>
      </c>
      <c r="ODA63" s="746" t="s">
        <v>1196</v>
      </c>
      <c r="ODB63" s="746" t="s">
        <v>1196</v>
      </c>
      <c r="ODC63" s="746" t="s">
        <v>1196</v>
      </c>
      <c r="ODD63" s="746" t="s">
        <v>1196</v>
      </c>
      <c r="ODE63" s="746" t="s">
        <v>1196</v>
      </c>
      <c r="ODF63" s="746" t="s">
        <v>1196</v>
      </c>
      <c r="ODG63" s="746" t="s">
        <v>1196</v>
      </c>
      <c r="ODH63" s="746" t="s">
        <v>1196</v>
      </c>
      <c r="ODI63" s="746" t="s">
        <v>1196</v>
      </c>
      <c r="ODJ63" s="746" t="s">
        <v>1196</v>
      </c>
      <c r="ODK63" s="746" t="s">
        <v>1196</v>
      </c>
      <c r="ODL63" s="746" t="s">
        <v>1196</v>
      </c>
      <c r="ODM63" s="746" t="s">
        <v>1196</v>
      </c>
      <c r="ODN63" s="746" t="s">
        <v>1196</v>
      </c>
      <c r="ODO63" s="746" t="s">
        <v>1196</v>
      </c>
      <c r="ODP63" s="746" t="s">
        <v>1196</v>
      </c>
      <c r="ODQ63" s="746" t="s">
        <v>1196</v>
      </c>
      <c r="ODR63" s="746" t="s">
        <v>1196</v>
      </c>
      <c r="ODS63" s="746" t="s">
        <v>1196</v>
      </c>
      <c r="ODT63" s="746" t="s">
        <v>1196</v>
      </c>
      <c r="ODU63" s="746" t="s">
        <v>1196</v>
      </c>
      <c r="ODV63" s="746" t="s">
        <v>1196</v>
      </c>
      <c r="ODW63" s="746" t="s">
        <v>1196</v>
      </c>
      <c r="ODX63" s="746" t="s">
        <v>1196</v>
      </c>
      <c r="ODY63" s="746" t="s">
        <v>1196</v>
      </c>
      <c r="ODZ63" s="746" t="s">
        <v>1196</v>
      </c>
      <c r="OEA63" s="746" t="s">
        <v>1196</v>
      </c>
      <c r="OEB63" s="746" t="s">
        <v>1196</v>
      </c>
      <c r="OEC63" s="746" t="s">
        <v>1196</v>
      </c>
      <c r="OED63" s="746" t="s">
        <v>1196</v>
      </c>
      <c r="OEE63" s="746" t="s">
        <v>1196</v>
      </c>
      <c r="OEF63" s="746" t="s">
        <v>1196</v>
      </c>
      <c r="OEG63" s="746" t="s">
        <v>1196</v>
      </c>
      <c r="OEH63" s="746" t="s">
        <v>1196</v>
      </c>
      <c r="OEI63" s="746" t="s">
        <v>1196</v>
      </c>
      <c r="OEJ63" s="746" t="s">
        <v>1196</v>
      </c>
      <c r="OEK63" s="746" t="s">
        <v>1196</v>
      </c>
      <c r="OEL63" s="746" t="s">
        <v>1196</v>
      </c>
      <c r="OEM63" s="746" t="s">
        <v>1196</v>
      </c>
      <c r="OEN63" s="746" t="s">
        <v>1196</v>
      </c>
      <c r="OEO63" s="746" t="s">
        <v>1196</v>
      </c>
      <c r="OEP63" s="746" t="s">
        <v>1196</v>
      </c>
      <c r="OEQ63" s="746" t="s">
        <v>1196</v>
      </c>
      <c r="OER63" s="746" t="s">
        <v>1196</v>
      </c>
      <c r="OES63" s="746" t="s">
        <v>1196</v>
      </c>
      <c r="OET63" s="746" t="s">
        <v>1196</v>
      </c>
      <c r="OEU63" s="746" t="s">
        <v>1196</v>
      </c>
      <c r="OEV63" s="746" t="s">
        <v>1196</v>
      </c>
      <c r="OEW63" s="746" t="s">
        <v>1196</v>
      </c>
      <c r="OEX63" s="746" t="s">
        <v>1196</v>
      </c>
      <c r="OEY63" s="746" t="s">
        <v>1196</v>
      </c>
      <c r="OEZ63" s="746" t="s">
        <v>1196</v>
      </c>
      <c r="OFA63" s="746" t="s">
        <v>1196</v>
      </c>
      <c r="OFB63" s="746" t="s">
        <v>1196</v>
      </c>
      <c r="OFC63" s="746" t="s">
        <v>1196</v>
      </c>
      <c r="OFD63" s="746" t="s">
        <v>1196</v>
      </c>
      <c r="OFE63" s="746" t="s">
        <v>1196</v>
      </c>
      <c r="OFF63" s="746" t="s">
        <v>1196</v>
      </c>
      <c r="OFG63" s="746" t="s">
        <v>1196</v>
      </c>
      <c r="OFH63" s="746" t="s">
        <v>1196</v>
      </c>
      <c r="OFI63" s="746" t="s">
        <v>1196</v>
      </c>
      <c r="OFJ63" s="746" t="s">
        <v>1196</v>
      </c>
      <c r="OFK63" s="746" t="s">
        <v>1196</v>
      </c>
      <c r="OFL63" s="746" t="s">
        <v>1196</v>
      </c>
      <c r="OFM63" s="746" t="s">
        <v>1196</v>
      </c>
      <c r="OFN63" s="746" t="s">
        <v>1196</v>
      </c>
      <c r="OFO63" s="746" t="s">
        <v>1196</v>
      </c>
      <c r="OFP63" s="746" t="s">
        <v>1196</v>
      </c>
      <c r="OFQ63" s="746" t="s">
        <v>1196</v>
      </c>
      <c r="OFR63" s="746" t="s">
        <v>1196</v>
      </c>
      <c r="OFS63" s="746" t="s">
        <v>1196</v>
      </c>
      <c r="OFT63" s="746" t="s">
        <v>1196</v>
      </c>
      <c r="OFU63" s="746" t="s">
        <v>1196</v>
      </c>
      <c r="OFV63" s="746" t="s">
        <v>1196</v>
      </c>
      <c r="OFW63" s="746" t="s">
        <v>1196</v>
      </c>
      <c r="OFX63" s="746" t="s">
        <v>1196</v>
      </c>
      <c r="OFY63" s="746" t="s">
        <v>1196</v>
      </c>
      <c r="OFZ63" s="746" t="s">
        <v>1196</v>
      </c>
      <c r="OGA63" s="746" t="s">
        <v>1196</v>
      </c>
      <c r="OGB63" s="746" t="s">
        <v>1196</v>
      </c>
      <c r="OGC63" s="746" t="s">
        <v>1196</v>
      </c>
      <c r="OGD63" s="746" t="s">
        <v>1196</v>
      </c>
      <c r="OGE63" s="746" t="s">
        <v>1196</v>
      </c>
      <c r="OGF63" s="746" t="s">
        <v>1196</v>
      </c>
      <c r="OGG63" s="746" t="s">
        <v>1196</v>
      </c>
      <c r="OGH63" s="746" t="s">
        <v>1196</v>
      </c>
      <c r="OGI63" s="746" t="s">
        <v>1196</v>
      </c>
      <c r="OGJ63" s="746" t="s">
        <v>1196</v>
      </c>
      <c r="OGK63" s="746" t="s">
        <v>1196</v>
      </c>
      <c r="OGL63" s="746" t="s">
        <v>1196</v>
      </c>
      <c r="OGM63" s="746" t="s">
        <v>1196</v>
      </c>
      <c r="OGN63" s="746" t="s">
        <v>1196</v>
      </c>
      <c r="OGO63" s="746" t="s">
        <v>1196</v>
      </c>
      <c r="OGP63" s="746" t="s">
        <v>1196</v>
      </c>
      <c r="OGQ63" s="746" t="s">
        <v>1196</v>
      </c>
      <c r="OGR63" s="746" t="s">
        <v>1196</v>
      </c>
      <c r="OGS63" s="746" t="s">
        <v>1196</v>
      </c>
      <c r="OGT63" s="746" t="s">
        <v>1196</v>
      </c>
      <c r="OGU63" s="746" t="s">
        <v>1196</v>
      </c>
      <c r="OGV63" s="746" t="s">
        <v>1196</v>
      </c>
      <c r="OGW63" s="746" t="s">
        <v>1196</v>
      </c>
      <c r="OGX63" s="746" t="s">
        <v>1196</v>
      </c>
      <c r="OGY63" s="746" t="s">
        <v>1196</v>
      </c>
      <c r="OGZ63" s="746" t="s">
        <v>1196</v>
      </c>
      <c r="OHA63" s="746" t="s">
        <v>1196</v>
      </c>
      <c r="OHB63" s="746" t="s">
        <v>1196</v>
      </c>
      <c r="OHC63" s="746" t="s">
        <v>1196</v>
      </c>
      <c r="OHD63" s="746" t="s">
        <v>1196</v>
      </c>
      <c r="OHE63" s="746" t="s">
        <v>1196</v>
      </c>
      <c r="OHF63" s="746" t="s">
        <v>1196</v>
      </c>
      <c r="OHG63" s="746" t="s">
        <v>1196</v>
      </c>
      <c r="OHH63" s="746" t="s">
        <v>1196</v>
      </c>
      <c r="OHI63" s="746" t="s">
        <v>1196</v>
      </c>
      <c r="OHJ63" s="746" t="s">
        <v>1196</v>
      </c>
      <c r="OHK63" s="746" t="s">
        <v>1196</v>
      </c>
      <c r="OHL63" s="746" t="s">
        <v>1196</v>
      </c>
      <c r="OHM63" s="746" t="s">
        <v>1196</v>
      </c>
      <c r="OHN63" s="746" t="s">
        <v>1196</v>
      </c>
      <c r="OHO63" s="746" t="s">
        <v>1196</v>
      </c>
      <c r="OHP63" s="746" t="s">
        <v>1196</v>
      </c>
      <c r="OHQ63" s="746" t="s">
        <v>1196</v>
      </c>
      <c r="OHR63" s="746" t="s">
        <v>1196</v>
      </c>
      <c r="OHS63" s="746" t="s">
        <v>1196</v>
      </c>
      <c r="OHT63" s="746" t="s">
        <v>1196</v>
      </c>
      <c r="OHU63" s="746" t="s">
        <v>1196</v>
      </c>
      <c r="OHV63" s="746" t="s">
        <v>1196</v>
      </c>
      <c r="OHW63" s="746" t="s">
        <v>1196</v>
      </c>
      <c r="OHX63" s="746" t="s">
        <v>1196</v>
      </c>
      <c r="OHY63" s="746" t="s">
        <v>1196</v>
      </c>
      <c r="OHZ63" s="746" t="s">
        <v>1196</v>
      </c>
      <c r="OIA63" s="746" t="s">
        <v>1196</v>
      </c>
      <c r="OIB63" s="746" t="s">
        <v>1196</v>
      </c>
      <c r="OIC63" s="746" t="s">
        <v>1196</v>
      </c>
      <c r="OID63" s="746" t="s">
        <v>1196</v>
      </c>
      <c r="OIE63" s="746" t="s">
        <v>1196</v>
      </c>
      <c r="OIF63" s="746" t="s">
        <v>1196</v>
      </c>
      <c r="OIG63" s="746" t="s">
        <v>1196</v>
      </c>
      <c r="OIH63" s="746" t="s">
        <v>1196</v>
      </c>
      <c r="OII63" s="746" t="s">
        <v>1196</v>
      </c>
      <c r="OIJ63" s="746" t="s">
        <v>1196</v>
      </c>
      <c r="OIK63" s="746" t="s">
        <v>1196</v>
      </c>
      <c r="OIL63" s="746" t="s">
        <v>1196</v>
      </c>
      <c r="OIM63" s="746" t="s">
        <v>1196</v>
      </c>
      <c r="OIN63" s="746" t="s">
        <v>1196</v>
      </c>
      <c r="OIO63" s="746" t="s">
        <v>1196</v>
      </c>
      <c r="OIP63" s="746" t="s">
        <v>1196</v>
      </c>
      <c r="OIQ63" s="746" t="s">
        <v>1196</v>
      </c>
      <c r="OIR63" s="746" t="s">
        <v>1196</v>
      </c>
      <c r="OIS63" s="746" t="s">
        <v>1196</v>
      </c>
      <c r="OIT63" s="746" t="s">
        <v>1196</v>
      </c>
      <c r="OIU63" s="746" t="s">
        <v>1196</v>
      </c>
      <c r="OIV63" s="746" t="s">
        <v>1196</v>
      </c>
      <c r="OIW63" s="746" t="s">
        <v>1196</v>
      </c>
      <c r="OIX63" s="746" t="s">
        <v>1196</v>
      </c>
      <c r="OIY63" s="746" t="s">
        <v>1196</v>
      </c>
      <c r="OIZ63" s="746" t="s">
        <v>1196</v>
      </c>
      <c r="OJA63" s="746" t="s">
        <v>1196</v>
      </c>
      <c r="OJB63" s="746" t="s">
        <v>1196</v>
      </c>
      <c r="OJC63" s="746" t="s">
        <v>1196</v>
      </c>
      <c r="OJD63" s="746" t="s">
        <v>1196</v>
      </c>
      <c r="OJE63" s="746" t="s">
        <v>1196</v>
      </c>
      <c r="OJF63" s="746" t="s">
        <v>1196</v>
      </c>
      <c r="OJG63" s="746" t="s">
        <v>1196</v>
      </c>
      <c r="OJH63" s="746" t="s">
        <v>1196</v>
      </c>
      <c r="OJI63" s="746" t="s">
        <v>1196</v>
      </c>
      <c r="OJJ63" s="746" t="s">
        <v>1196</v>
      </c>
      <c r="OJK63" s="746" t="s">
        <v>1196</v>
      </c>
      <c r="OJL63" s="746" t="s">
        <v>1196</v>
      </c>
      <c r="OJM63" s="746" t="s">
        <v>1196</v>
      </c>
      <c r="OJN63" s="746" t="s">
        <v>1196</v>
      </c>
      <c r="OJO63" s="746" t="s">
        <v>1196</v>
      </c>
      <c r="OJP63" s="746" t="s">
        <v>1196</v>
      </c>
      <c r="OJQ63" s="746" t="s">
        <v>1196</v>
      </c>
      <c r="OJR63" s="746" t="s">
        <v>1196</v>
      </c>
      <c r="OJS63" s="746" t="s">
        <v>1196</v>
      </c>
      <c r="OJT63" s="746" t="s">
        <v>1196</v>
      </c>
      <c r="OJU63" s="746" t="s">
        <v>1196</v>
      </c>
      <c r="OJV63" s="746" t="s">
        <v>1196</v>
      </c>
      <c r="OJW63" s="746" t="s">
        <v>1196</v>
      </c>
      <c r="OJX63" s="746" t="s">
        <v>1196</v>
      </c>
      <c r="OJY63" s="746" t="s">
        <v>1196</v>
      </c>
      <c r="OJZ63" s="746" t="s">
        <v>1196</v>
      </c>
      <c r="OKA63" s="746" t="s">
        <v>1196</v>
      </c>
      <c r="OKB63" s="746" t="s">
        <v>1196</v>
      </c>
      <c r="OKC63" s="746" t="s">
        <v>1196</v>
      </c>
      <c r="OKD63" s="746" t="s">
        <v>1196</v>
      </c>
      <c r="OKE63" s="746" t="s">
        <v>1196</v>
      </c>
      <c r="OKF63" s="746" t="s">
        <v>1196</v>
      </c>
      <c r="OKG63" s="746" t="s">
        <v>1196</v>
      </c>
      <c r="OKH63" s="746" t="s">
        <v>1196</v>
      </c>
      <c r="OKI63" s="746" t="s">
        <v>1196</v>
      </c>
      <c r="OKJ63" s="746" t="s">
        <v>1196</v>
      </c>
      <c r="OKK63" s="746" t="s">
        <v>1196</v>
      </c>
      <c r="OKL63" s="746" t="s">
        <v>1196</v>
      </c>
      <c r="OKM63" s="746" t="s">
        <v>1196</v>
      </c>
      <c r="OKN63" s="746" t="s">
        <v>1196</v>
      </c>
      <c r="OKO63" s="746" t="s">
        <v>1196</v>
      </c>
      <c r="OKP63" s="746" t="s">
        <v>1196</v>
      </c>
      <c r="OKQ63" s="746" t="s">
        <v>1196</v>
      </c>
      <c r="OKR63" s="746" t="s">
        <v>1196</v>
      </c>
      <c r="OKS63" s="746" t="s">
        <v>1196</v>
      </c>
      <c r="OKT63" s="746" t="s">
        <v>1196</v>
      </c>
      <c r="OKU63" s="746" t="s">
        <v>1196</v>
      </c>
      <c r="OKV63" s="746" t="s">
        <v>1196</v>
      </c>
      <c r="OKW63" s="746" t="s">
        <v>1196</v>
      </c>
      <c r="OKX63" s="746" t="s">
        <v>1196</v>
      </c>
      <c r="OKY63" s="746" t="s">
        <v>1196</v>
      </c>
      <c r="OKZ63" s="746" t="s">
        <v>1196</v>
      </c>
      <c r="OLA63" s="746" t="s">
        <v>1196</v>
      </c>
      <c r="OLB63" s="746" t="s">
        <v>1196</v>
      </c>
      <c r="OLC63" s="746" t="s">
        <v>1196</v>
      </c>
      <c r="OLD63" s="746" t="s">
        <v>1196</v>
      </c>
      <c r="OLE63" s="746" t="s">
        <v>1196</v>
      </c>
      <c r="OLF63" s="746" t="s">
        <v>1196</v>
      </c>
      <c r="OLG63" s="746" t="s">
        <v>1196</v>
      </c>
      <c r="OLH63" s="746" t="s">
        <v>1196</v>
      </c>
      <c r="OLI63" s="746" t="s">
        <v>1196</v>
      </c>
      <c r="OLJ63" s="746" t="s">
        <v>1196</v>
      </c>
      <c r="OLK63" s="746" t="s">
        <v>1196</v>
      </c>
      <c r="OLL63" s="746" t="s">
        <v>1196</v>
      </c>
      <c r="OLM63" s="746" t="s">
        <v>1196</v>
      </c>
      <c r="OLN63" s="746" t="s">
        <v>1196</v>
      </c>
      <c r="OLO63" s="746" t="s">
        <v>1196</v>
      </c>
      <c r="OLP63" s="746" t="s">
        <v>1196</v>
      </c>
      <c r="OLQ63" s="746" t="s">
        <v>1196</v>
      </c>
      <c r="OLR63" s="746" t="s">
        <v>1196</v>
      </c>
      <c r="OLS63" s="746" t="s">
        <v>1196</v>
      </c>
      <c r="OLT63" s="746" t="s">
        <v>1196</v>
      </c>
      <c r="OLU63" s="746" t="s">
        <v>1196</v>
      </c>
      <c r="OLV63" s="746" t="s">
        <v>1196</v>
      </c>
      <c r="OLW63" s="746" t="s">
        <v>1196</v>
      </c>
      <c r="OLX63" s="746" t="s">
        <v>1196</v>
      </c>
      <c r="OLY63" s="746" t="s">
        <v>1196</v>
      </c>
      <c r="OLZ63" s="746" t="s">
        <v>1196</v>
      </c>
      <c r="OMA63" s="746" t="s">
        <v>1196</v>
      </c>
      <c r="OMB63" s="746" t="s">
        <v>1196</v>
      </c>
      <c r="OMC63" s="746" t="s">
        <v>1196</v>
      </c>
      <c r="OMD63" s="746" t="s">
        <v>1196</v>
      </c>
      <c r="OME63" s="746" t="s">
        <v>1196</v>
      </c>
      <c r="OMF63" s="746" t="s">
        <v>1196</v>
      </c>
      <c r="OMG63" s="746" t="s">
        <v>1196</v>
      </c>
      <c r="OMH63" s="746" t="s">
        <v>1196</v>
      </c>
      <c r="OMI63" s="746" t="s">
        <v>1196</v>
      </c>
      <c r="OMJ63" s="746" t="s">
        <v>1196</v>
      </c>
      <c r="OMK63" s="746" t="s">
        <v>1196</v>
      </c>
      <c r="OML63" s="746" t="s">
        <v>1196</v>
      </c>
      <c r="OMM63" s="746" t="s">
        <v>1196</v>
      </c>
      <c r="OMN63" s="746" t="s">
        <v>1196</v>
      </c>
      <c r="OMO63" s="746" t="s">
        <v>1196</v>
      </c>
      <c r="OMP63" s="746" t="s">
        <v>1196</v>
      </c>
      <c r="OMQ63" s="746" t="s">
        <v>1196</v>
      </c>
      <c r="OMR63" s="746" t="s">
        <v>1196</v>
      </c>
      <c r="OMS63" s="746" t="s">
        <v>1196</v>
      </c>
      <c r="OMT63" s="746" t="s">
        <v>1196</v>
      </c>
      <c r="OMU63" s="746" t="s">
        <v>1196</v>
      </c>
      <c r="OMV63" s="746" t="s">
        <v>1196</v>
      </c>
      <c r="OMW63" s="746" t="s">
        <v>1196</v>
      </c>
      <c r="OMX63" s="746" t="s">
        <v>1196</v>
      </c>
      <c r="OMY63" s="746" t="s">
        <v>1196</v>
      </c>
      <c r="OMZ63" s="746" t="s">
        <v>1196</v>
      </c>
      <c r="ONA63" s="746" t="s">
        <v>1196</v>
      </c>
      <c r="ONB63" s="746" t="s">
        <v>1196</v>
      </c>
      <c r="ONC63" s="746" t="s">
        <v>1196</v>
      </c>
      <c r="OND63" s="746" t="s">
        <v>1196</v>
      </c>
      <c r="ONE63" s="746" t="s">
        <v>1196</v>
      </c>
      <c r="ONF63" s="746" t="s">
        <v>1196</v>
      </c>
      <c r="ONG63" s="746" t="s">
        <v>1196</v>
      </c>
      <c r="ONH63" s="746" t="s">
        <v>1196</v>
      </c>
      <c r="ONI63" s="746" t="s">
        <v>1196</v>
      </c>
      <c r="ONJ63" s="746" t="s">
        <v>1196</v>
      </c>
      <c r="ONK63" s="746" t="s">
        <v>1196</v>
      </c>
      <c r="ONL63" s="746" t="s">
        <v>1196</v>
      </c>
      <c r="ONM63" s="746" t="s">
        <v>1196</v>
      </c>
      <c r="ONN63" s="746" t="s">
        <v>1196</v>
      </c>
      <c r="ONO63" s="746" t="s">
        <v>1196</v>
      </c>
      <c r="ONP63" s="746" t="s">
        <v>1196</v>
      </c>
      <c r="ONQ63" s="746" t="s">
        <v>1196</v>
      </c>
      <c r="ONR63" s="746" t="s">
        <v>1196</v>
      </c>
      <c r="ONS63" s="746" t="s">
        <v>1196</v>
      </c>
      <c r="ONT63" s="746" t="s">
        <v>1196</v>
      </c>
      <c r="ONU63" s="746" t="s">
        <v>1196</v>
      </c>
      <c r="ONV63" s="746" t="s">
        <v>1196</v>
      </c>
      <c r="ONW63" s="746" t="s">
        <v>1196</v>
      </c>
      <c r="ONX63" s="746" t="s">
        <v>1196</v>
      </c>
      <c r="ONY63" s="746" t="s">
        <v>1196</v>
      </c>
      <c r="ONZ63" s="746" t="s">
        <v>1196</v>
      </c>
      <c r="OOA63" s="746" t="s">
        <v>1196</v>
      </c>
      <c r="OOB63" s="746" t="s">
        <v>1196</v>
      </c>
      <c r="OOC63" s="746" t="s">
        <v>1196</v>
      </c>
      <c r="OOD63" s="746" t="s">
        <v>1196</v>
      </c>
      <c r="OOE63" s="746" t="s">
        <v>1196</v>
      </c>
      <c r="OOF63" s="746" t="s">
        <v>1196</v>
      </c>
      <c r="OOG63" s="746" t="s">
        <v>1196</v>
      </c>
      <c r="OOH63" s="746" t="s">
        <v>1196</v>
      </c>
      <c r="OOI63" s="746" t="s">
        <v>1196</v>
      </c>
      <c r="OOJ63" s="746" t="s">
        <v>1196</v>
      </c>
      <c r="OOK63" s="746" t="s">
        <v>1196</v>
      </c>
      <c r="OOL63" s="746" t="s">
        <v>1196</v>
      </c>
      <c r="OOM63" s="746" t="s">
        <v>1196</v>
      </c>
      <c r="OON63" s="746" t="s">
        <v>1196</v>
      </c>
      <c r="OOO63" s="746" t="s">
        <v>1196</v>
      </c>
      <c r="OOP63" s="746" t="s">
        <v>1196</v>
      </c>
      <c r="OOQ63" s="746" t="s">
        <v>1196</v>
      </c>
      <c r="OOR63" s="746" t="s">
        <v>1196</v>
      </c>
      <c r="OOS63" s="746" t="s">
        <v>1196</v>
      </c>
      <c r="OOT63" s="746" t="s">
        <v>1196</v>
      </c>
      <c r="OOU63" s="746" t="s">
        <v>1196</v>
      </c>
      <c r="OOV63" s="746" t="s">
        <v>1196</v>
      </c>
      <c r="OOW63" s="746" t="s">
        <v>1196</v>
      </c>
      <c r="OOX63" s="746" t="s">
        <v>1196</v>
      </c>
      <c r="OOY63" s="746" t="s">
        <v>1196</v>
      </c>
      <c r="OOZ63" s="746" t="s">
        <v>1196</v>
      </c>
      <c r="OPA63" s="746" t="s">
        <v>1196</v>
      </c>
      <c r="OPB63" s="746" t="s">
        <v>1196</v>
      </c>
      <c r="OPC63" s="746" t="s">
        <v>1196</v>
      </c>
      <c r="OPD63" s="746" t="s">
        <v>1196</v>
      </c>
      <c r="OPE63" s="746" t="s">
        <v>1196</v>
      </c>
      <c r="OPF63" s="746" t="s">
        <v>1196</v>
      </c>
      <c r="OPG63" s="746" t="s">
        <v>1196</v>
      </c>
      <c r="OPH63" s="746" t="s">
        <v>1196</v>
      </c>
      <c r="OPI63" s="746" t="s">
        <v>1196</v>
      </c>
      <c r="OPJ63" s="746" t="s">
        <v>1196</v>
      </c>
      <c r="OPK63" s="746" t="s">
        <v>1196</v>
      </c>
      <c r="OPL63" s="746" t="s">
        <v>1196</v>
      </c>
      <c r="OPM63" s="746" t="s">
        <v>1196</v>
      </c>
      <c r="OPN63" s="746" t="s">
        <v>1196</v>
      </c>
      <c r="OPO63" s="746" t="s">
        <v>1196</v>
      </c>
      <c r="OPP63" s="746" t="s">
        <v>1196</v>
      </c>
      <c r="OPQ63" s="746" t="s">
        <v>1196</v>
      </c>
      <c r="OPR63" s="746" t="s">
        <v>1196</v>
      </c>
      <c r="OPS63" s="746" t="s">
        <v>1196</v>
      </c>
      <c r="OPT63" s="746" t="s">
        <v>1196</v>
      </c>
      <c r="OPU63" s="746" t="s">
        <v>1196</v>
      </c>
      <c r="OPV63" s="746" t="s">
        <v>1196</v>
      </c>
      <c r="OPW63" s="746" t="s">
        <v>1196</v>
      </c>
      <c r="OPX63" s="746" t="s">
        <v>1196</v>
      </c>
      <c r="OPY63" s="746" t="s">
        <v>1196</v>
      </c>
      <c r="OPZ63" s="746" t="s">
        <v>1196</v>
      </c>
      <c r="OQA63" s="746" t="s">
        <v>1196</v>
      </c>
      <c r="OQB63" s="746" t="s">
        <v>1196</v>
      </c>
      <c r="OQC63" s="746" t="s">
        <v>1196</v>
      </c>
      <c r="OQD63" s="746" t="s">
        <v>1196</v>
      </c>
      <c r="OQE63" s="746" t="s">
        <v>1196</v>
      </c>
      <c r="OQF63" s="746" t="s">
        <v>1196</v>
      </c>
      <c r="OQG63" s="746" t="s">
        <v>1196</v>
      </c>
      <c r="OQH63" s="746" t="s">
        <v>1196</v>
      </c>
      <c r="OQI63" s="746" t="s">
        <v>1196</v>
      </c>
      <c r="OQJ63" s="746" t="s">
        <v>1196</v>
      </c>
      <c r="OQK63" s="746" t="s">
        <v>1196</v>
      </c>
      <c r="OQL63" s="746" t="s">
        <v>1196</v>
      </c>
      <c r="OQM63" s="746" t="s">
        <v>1196</v>
      </c>
      <c r="OQN63" s="746" t="s">
        <v>1196</v>
      </c>
      <c r="OQO63" s="746" t="s">
        <v>1196</v>
      </c>
      <c r="OQP63" s="746" t="s">
        <v>1196</v>
      </c>
      <c r="OQQ63" s="746" t="s">
        <v>1196</v>
      </c>
      <c r="OQR63" s="746" t="s">
        <v>1196</v>
      </c>
      <c r="OQS63" s="746" t="s">
        <v>1196</v>
      </c>
      <c r="OQT63" s="746" t="s">
        <v>1196</v>
      </c>
      <c r="OQU63" s="746" t="s">
        <v>1196</v>
      </c>
      <c r="OQV63" s="746" t="s">
        <v>1196</v>
      </c>
      <c r="OQW63" s="746" t="s">
        <v>1196</v>
      </c>
      <c r="OQX63" s="746" t="s">
        <v>1196</v>
      </c>
      <c r="OQY63" s="746" t="s">
        <v>1196</v>
      </c>
      <c r="OQZ63" s="746" t="s">
        <v>1196</v>
      </c>
      <c r="ORA63" s="746" t="s">
        <v>1196</v>
      </c>
      <c r="ORB63" s="746" t="s">
        <v>1196</v>
      </c>
      <c r="ORC63" s="746" t="s">
        <v>1196</v>
      </c>
      <c r="ORD63" s="746" t="s">
        <v>1196</v>
      </c>
      <c r="ORE63" s="746" t="s">
        <v>1196</v>
      </c>
      <c r="ORF63" s="746" t="s">
        <v>1196</v>
      </c>
      <c r="ORG63" s="746" t="s">
        <v>1196</v>
      </c>
      <c r="ORH63" s="746" t="s">
        <v>1196</v>
      </c>
      <c r="ORI63" s="746" t="s">
        <v>1196</v>
      </c>
      <c r="ORJ63" s="746" t="s">
        <v>1196</v>
      </c>
      <c r="ORK63" s="746" t="s">
        <v>1196</v>
      </c>
      <c r="ORL63" s="746" t="s">
        <v>1196</v>
      </c>
      <c r="ORM63" s="746" t="s">
        <v>1196</v>
      </c>
      <c r="ORN63" s="746" t="s">
        <v>1196</v>
      </c>
      <c r="ORO63" s="746" t="s">
        <v>1196</v>
      </c>
      <c r="ORP63" s="746" t="s">
        <v>1196</v>
      </c>
      <c r="ORQ63" s="746" t="s">
        <v>1196</v>
      </c>
      <c r="ORR63" s="746" t="s">
        <v>1196</v>
      </c>
      <c r="ORS63" s="746" t="s">
        <v>1196</v>
      </c>
      <c r="ORT63" s="746" t="s">
        <v>1196</v>
      </c>
      <c r="ORU63" s="746" t="s">
        <v>1196</v>
      </c>
      <c r="ORV63" s="746" t="s">
        <v>1196</v>
      </c>
      <c r="ORW63" s="746" t="s">
        <v>1196</v>
      </c>
      <c r="ORX63" s="746" t="s">
        <v>1196</v>
      </c>
      <c r="ORY63" s="746" t="s">
        <v>1196</v>
      </c>
      <c r="ORZ63" s="746" t="s">
        <v>1196</v>
      </c>
      <c r="OSA63" s="746" t="s">
        <v>1196</v>
      </c>
      <c r="OSB63" s="746" t="s">
        <v>1196</v>
      </c>
      <c r="OSC63" s="746" t="s">
        <v>1196</v>
      </c>
      <c r="OSD63" s="746" t="s">
        <v>1196</v>
      </c>
      <c r="OSE63" s="746" t="s">
        <v>1196</v>
      </c>
      <c r="OSF63" s="746" t="s">
        <v>1196</v>
      </c>
      <c r="OSG63" s="746" t="s">
        <v>1196</v>
      </c>
      <c r="OSH63" s="746" t="s">
        <v>1196</v>
      </c>
      <c r="OSI63" s="746" t="s">
        <v>1196</v>
      </c>
      <c r="OSJ63" s="746" t="s">
        <v>1196</v>
      </c>
      <c r="OSK63" s="746" t="s">
        <v>1196</v>
      </c>
      <c r="OSL63" s="746" t="s">
        <v>1196</v>
      </c>
      <c r="OSM63" s="746" t="s">
        <v>1196</v>
      </c>
      <c r="OSN63" s="746" t="s">
        <v>1196</v>
      </c>
      <c r="OSO63" s="746" t="s">
        <v>1196</v>
      </c>
      <c r="OSP63" s="746" t="s">
        <v>1196</v>
      </c>
      <c r="OSQ63" s="746" t="s">
        <v>1196</v>
      </c>
      <c r="OSR63" s="746" t="s">
        <v>1196</v>
      </c>
      <c r="OSS63" s="746" t="s">
        <v>1196</v>
      </c>
      <c r="OST63" s="746" t="s">
        <v>1196</v>
      </c>
      <c r="OSU63" s="746" t="s">
        <v>1196</v>
      </c>
      <c r="OSV63" s="746" t="s">
        <v>1196</v>
      </c>
      <c r="OSW63" s="746" t="s">
        <v>1196</v>
      </c>
      <c r="OSX63" s="746" t="s">
        <v>1196</v>
      </c>
      <c r="OSY63" s="746" t="s">
        <v>1196</v>
      </c>
      <c r="OSZ63" s="746" t="s">
        <v>1196</v>
      </c>
      <c r="OTA63" s="746" t="s">
        <v>1196</v>
      </c>
      <c r="OTB63" s="746" t="s">
        <v>1196</v>
      </c>
      <c r="OTC63" s="746" t="s">
        <v>1196</v>
      </c>
      <c r="OTD63" s="746" t="s">
        <v>1196</v>
      </c>
      <c r="OTE63" s="746" t="s">
        <v>1196</v>
      </c>
      <c r="OTF63" s="746" t="s">
        <v>1196</v>
      </c>
      <c r="OTG63" s="746" t="s">
        <v>1196</v>
      </c>
      <c r="OTH63" s="746" t="s">
        <v>1196</v>
      </c>
      <c r="OTI63" s="746" t="s">
        <v>1196</v>
      </c>
      <c r="OTJ63" s="746" t="s">
        <v>1196</v>
      </c>
      <c r="OTK63" s="746" t="s">
        <v>1196</v>
      </c>
      <c r="OTL63" s="746" t="s">
        <v>1196</v>
      </c>
      <c r="OTM63" s="746" t="s">
        <v>1196</v>
      </c>
      <c r="OTN63" s="746" t="s">
        <v>1196</v>
      </c>
      <c r="OTO63" s="746" t="s">
        <v>1196</v>
      </c>
      <c r="OTP63" s="746" t="s">
        <v>1196</v>
      </c>
      <c r="OTQ63" s="746" t="s">
        <v>1196</v>
      </c>
      <c r="OTR63" s="746" t="s">
        <v>1196</v>
      </c>
      <c r="OTS63" s="746" t="s">
        <v>1196</v>
      </c>
      <c r="OTT63" s="746" t="s">
        <v>1196</v>
      </c>
      <c r="OTU63" s="746" t="s">
        <v>1196</v>
      </c>
      <c r="OTV63" s="746" t="s">
        <v>1196</v>
      </c>
      <c r="OTW63" s="746" t="s">
        <v>1196</v>
      </c>
      <c r="OTX63" s="746" t="s">
        <v>1196</v>
      </c>
      <c r="OTY63" s="746" t="s">
        <v>1196</v>
      </c>
      <c r="OTZ63" s="746" t="s">
        <v>1196</v>
      </c>
      <c r="OUA63" s="746" t="s">
        <v>1196</v>
      </c>
      <c r="OUB63" s="746" t="s">
        <v>1196</v>
      </c>
      <c r="OUC63" s="746" t="s">
        <v>1196</v>
      </c>
      <c r="OUD63" s="746" t="s">
        <v>1196</v>
      </c>
      <c r="OUE63" s="746" t="s">
        <v>1196</v>
      </c>
      <c r="OUF63" s="746" t="s">
        <v>1196</v>
      </c>
      <c r="OUG63" s="746" t="s">
        <v>1196</v>
      </c>
      <c r="OUH63" s="746" t="s">
        <v>1196</v>
      </c>
      <c r="OUI63" s="746" t="s">
        <v>1196</v>
      </c>
      <c r="OUJ63" s="746" t="s">
        <v>1196</v>
      </c>
      <c r="OUK63" s="746" t="s">
        <v>1196</v>
      </c>
      <c r="OUL63" s="746" t="s">
        <v>1196</v>
      </c>
      <c r="OUM63" s="746" t="s">
        <v>1196</v>
      </c>
      <c r="OUN63" s="746" t="s">
        <v>1196</v>
      </c>
      <c r="OUO63" s="746" t="s">
        <v>1196</v>
      </c>
      <c r="OUP63" s="746" t="s">
        <v>1196</v>
      </c>
      <c r="OUQ63" s="746" t="s">
        <v>1196</v>
      </c>
      <c r="OUR63" s="746" t="s">
        <v>1196</v>
      </c>
      <c r="OUS63" s="746" t="s">
        <v>1196</v>
      </c>
      <c r="OUT63" s="746" t="s">
        <v>1196</v>
      </c>
      <c r="OUU63" s="746" t="s">
        <v>1196</v>
      </c>
      <c r="OUV63" s="746" t="s">
        <v>1196</v>
      </c>
      <c r="OUW63" s="746" t="s">
        <v>1196</v>
      </c>
      <c r="OUX63" s="746" t="s">
        <v>1196</v>
      </c>
      <c r="OUY63" s="746" t="s">
        <v>1196</v>
      </c>
      <c r="OUZ63" s="746" t="s">
        <v>1196</v>
      </c>
      <c r="OVA63" s="746" t="s">
        <v>1196</v>
      </c>
      <c r="OVB63" s="746" t="s">
        <v>1196</v>
      </c>
      <c r="OVC63" s="746" t="s">
        <v>1196</v>
      </c>
      <c r="OVD63" s="746" t="s">
        <v>1196</v>
      </c>
      <c r="OVE63" s="746" t="s">
        <v>1196</v>
      </c>
      <c r="OVF63" s="746" t="s">
        <v>1196</v>
      </c>
      <c r="OVG63" s="746" t="s">
        <v>1196</v>
      </c>
      <c r="OVH63" s="746" t="s">
        <v>1196</v>
      </c>
      <c r="OVI63" s="746" t="s">
        <v>1196</v>
      </c>
      <c r="OVJ63" s="746" t="s">
        <v>1196</v>
      </c>
      <c r="OVK63" s="746" t="s">
        <v>1196</v>
      </c>
      <c r="OVL63" s="746" t="s">
        <v>1196</v>
      </c>
      <c r="OVM63" s="746" t="s">
        <v>1196</v>
      </c>
      <c r="OVN63" s="746" t="s">
        <v>1196</v>
      </c>
      <c r="OVO63" s="746" t="s">
        <v>1196</v>
      </c>
      <c r="OVP63" s="746" t="s">
        <v>1196</v>
      </c>
      <c r="OVQ63" s="746" t="s">
        <v>1196</v>
      </c>
      <c r="OVR63" s="746" t="s">
        <v>1196</v>
      </c>
      <c r="OVS63" s="746" t="s">
        <v>1196</v>
      </c>
      <c r="OVT63" s="746" t="s">
        <v>1196</v>
      </c>
      <c r="OVU63" s="746" t="s">
        <v>1196</v>
      </c>
      <c r="OVV63" s="746" t="s">
        <v>1196</v>
      </c>
      <c r="OVW63" s="746" t="s">
        <v>1196</v>
      </c>
      <c r="OVX63" s="746" t="s">
        <v>1196</v>
      </c>
      <c r="OVY63" s="746" t="s">
        <v>1196</v>
      </c>
      <c r="OVZ63" s="746" t="s">
        <v>1196</v>
      </c>
      <c r="OWA63" s="746" t="s">
        <v>1196</v>
      </c>
      <c r="OWB63" s="746" t="s">
        <v>1196</v>
      </c>
      <c r="OWC63" s="746" t="s">
        <v>1196</v>
      </c>
      <c r="OWD63" s="746" t="s">
        <v>1196</v>
      </c>
      <c r="OWE63" s="746" t="s">
        <v>1196</v>
      </c>
      <c r="OWF63" s="746" t="s">
        <v>1196</v>
      </c>
      <c r="OWG63" s="746" t="s">
        <v>1196</v>
      </c>
      <c r="OWH63" s="746" t="s">
        <v>1196</v>
      </c>
      <c r="OWI63" s="746" t="s">
        <v>1196</v>
      </c>
      <c r="OWJ63" s="746" t="s">
        <v>1196</v>
      </c>
      <c r="OWK63" s="746" t="s">
        <v>1196</v>
      </c>
      <c r="OWL63" s="746" t="s">
        <v>1196</v>
      </c>
      <c r="OWM63" s="746" t="s">
        <v>1196</v>
      </c>
      <c r="OWN63" s="746" t="s">
        <v>1196</v>
      </c>
      <c r="OWO63" s="746" t="s">
        <v>1196</v>
      </c>
      <c r="OWP63" s="746" t="s">
        <v>1196</v>
      </c>
      <c r="OWQ63" s="746" t="s">
        <v>1196</v>
      </c>
      <c r="OWR63" s="746" t="s">
        <v>1196</v>
      </c>
      <c r="OWS63" s="746" t="s">
        <v>1196</v>
      </c>
      <c r="OWT63" s="746" t="s">
        <v>1196</v>
      </c>
      <c r="OWU63" s="746" t="s">
        <v>1196</v>
      </c>
      <c r="OWV63" s="746" t="s">
        <v>1196</v>
      </c>
      <c r="OWW63" s="746" t="s">
        <v>1196</v>
      </c>
      <c r="OWX63" s="746" t="s">
        <v>1196</v>
      </c>
      <c r="OWY63" s="746" t="s">
        <v>1196</v>
      </c>
      <c r="OWZ63" s="746" t="s">
        <v>1196</v>
      </c>
      <c r="OXA63" s="746" t="s">
        <v>1196</v>
      </c>
      <c r="OXB63" s="746" t="s">
        <v>1196</v>
      </c>
      <c r="OXC63" s="746" t="s">
        <v>1196</v>
      </c>
      <c r="OXD63" s="746" t="s">
        <v>1196</v>
      </c>
      <c r="OXE63" s="746" t="s">
        <v>1196</v>
      </c>
      <c r="OXF63" s="746" t="s">
        <v>1196</v>
      </c>
      <c r="OXG63" s="746" t="s">
        <v>1196</v>
      </c>
      <c r="OXH63" s="746" t="s">
        <v>1196</v>
      </c>
      <c r="OXI63" s="746" t="s">
        <v>1196</v>
      </c>
      <c r="OXJ63" s="746" t="s">
        <v>1196</v>
      </c>
      <c r="OXK63" s="746" t="s">
        <v>1196</v>
      </c>
      <c r="OXL63" s="746" t="s">
        <v>1196</v>
      </c>
      <c r="OXM63" s="746" t="s">
        <v>1196</v>
      </c>
      <c r="OXN63" s="746" t="s">
        <v>1196</v>
      </c>
      <c r="OXO63" s="746" t="s">
        <v>1196</v>
      </c>
      <c r="OXP63" s="746" t="s">
        <v>1196</v>
      </c>
      <c r="OXQ63" s="746" t="s">
        <v>1196</v>
      </c>
      <c r="OXR63" s="746" t="s">
        <v>1196</v>
      </c>
      <c r="OXS63" s="746" t="s">
        <v>1196</v>
      </c>
      <c r="OXT63" s="746" t="s">
        <v>1196</v>
      </c>
      <c r="OXU63" s="746" t="s">
        <v>1196</v>
      </c>
      <c r="OXV63" s="746" t="s">
        <v>1196</v>
      </c>
      <c r="OXW63" s="746" t="s">
        <v>1196</v>
      </c>
      <c r="OXX63" s="746" t="s">
        <v>1196</v>
      </c>
      <c r="OXY63" s="746" t="s">
        <v>1196</v>
      </c>
      <c r="OXZ63" s="746" t="s">
        <v>1196</v>
      </c>
      <c r="OYA63" s="746" t="s">
        <v>1196</v>
      </c>
      <c r="OYB63" s="746" t="s">
        <v>1196</v>
      </c>
      <c r="OYC63" s="746" t="s">
        <v>1196</v>
      </c>
      <c r="OYD63" s="746" t="s">
        <v>1196</v>
      </c>
      <c r="OYE63" s="746" t="s">
        <v>1196</v>
      </c>
      <c r="OYF63" s="746" t="s">
        <v>1196</v>
      </c>
      <c r="OYG63" s="746" t="s">
        <v>1196</v>
      </c>
      <c r="OYH63" s="746" t="s">
        <v>1196</v>
      </c>
      <c r="OYI63" s="746" t="s">
        <v>1196</v>
      </c>
      <c r="OYJ63" s="746" t="s">
        <v>1196</v>
      </c>
      <c r="OYK63" s="746" t="s">
        <v>1196</v>
      </c>
      <c r="OYL63" s="746" t="s">
        <v>1196</v>
      </c>
      <c r="OYM63" s="746" t="s">
        <v>1196</v>
      </c>
      <c r="OYN63" s="746" t="s">
        <v>1196</v>
      </c>
      <c r="OYO63" s="746" t="s">
        <v>1196</v>
      </c>
      <c r="OYP63" s="746" t="s">
        <v>1196</v>
      </c>
      <c r="OYQ63" s="746" t="s">
        <v>1196</v>
      </c>
      <c r="OYR63" s="746" t="s">
        <v>1196</v>
      </c>
      <c r="OYS63" s="746" t="s">
        <v>1196</v>
      </c>
      <c r="OYT63" s="746" t="s">
        <v>1196</v>
      </c>
      <c r="OYU63" s="746" t="s">
        <v>1196</v>
      </c>
      <c r="OYV63" s="746" t="s">
        <v>1196</v>
      </c>
      <c r="OYW63" s="746" t="s">
        <v>1196</v>
      </c>
      <c r="OYX63" s="746" t="s">
        <v>1196</v>
      </c>
      <c r="OYY63" s="746" t="s">
        <v>1196</v>
      </c>
      <c r="OYZ63" s="746" t="s">
        <v>1196</v>
      </c>
      <c r="OZA63" s="746" t="s">
        <v>1196</v>
      </c>
      <c r="OZB63" s="746" t="s">
        <v>1196</v>
      </c>
      <c r="OZC63" s="746" t="s">
        <v>1196</v>
      </c>
      <c r="OZD63" s="746" t="s">
        <v>1196</v>
      </c>
      <c r="OZE63" s="746" t="s">
        <v>1196</v>
      </c>
      <c r="OZF63" s="746" t="s">
        <v>1196</v>
      </c>
      <c r="OZG63" s="746" t="s">
        <v>1196</v>
      </c>
      <c r="OZH63" s="746" t="s">
        <v>1196</v>
      </c>
      <c r="OZI63" s="746" t="s">
        <v>1196</v>
      </c>
      <c r="OZJ63" s="746" t="s">
        <v>1196</v>
      </c>
      <c r="OZK63" s="746" t="s">
        <v>1196</v>
      </c>
      <c r="OZL63" s="746" t="s">
        <v>1196</v>
      </c>
      <c r="OZM63" s="746" t="s">
        <v>1196</v>
      </c>
      <c r="OZN63" s="746" t="s">
        <v>1196</v>
      </c>
      <c r="OZO63" s="746" t="s">
        <v>1196</v>
      </c>
      <c r="OZP63" s="746" t="s">
        <v>1196</v>
      </c>
      <c r="OZQ63" s="746" t="s">
        <v>1196</v>
      </c>
      <c r="OZR63" s="746" t="s">
        <v>1196</v>
      </c>
      <c r="OZS63" s="746" t="s">
        <v>1196</v>
      </c>
      <c r="OZT63" s="746" t="s">
        <v>1196</v>
      </c>
      <c r="OZU63" s="746" t="s">
        <v>1196</v>
      </c>
      <c r="OZV63" s="746" t="s">
        <v>1196</v>
      </c>
      <c r="OZW63" s="746" t="s">
        <v>1196</v>
      </c>
      <c r="OZX63" s="746" t="s">
        <v>1196</v>
      </c>
      <c r="OZY63" s="746" t="s">
        <v>1196</v>
      </c>
      <c r="OZZ63" s="746" t="s">
        <v>1196</v>
      </c>
      <c r="PAA63" s="746" t="s">
        <v>1196</v>
      </c>
      <c r="PAB63" s="746" t="s">
        <v>1196</v>
      </c>
      <c r="PAC63" s="746" t="s">
        <v>1196</v>
      </c>
      <c r="PAD63" s="746" t="s">
        <v>1196</v>
      </c>
      <c r="PAE63" s="746" t="s">
        <v>1196</v>
      </c>
      <c r="PAF63" s="746" t="s">
        <v>1196</v>
      </c>
      <c r="PAG63" s="746" t="s">
        <v>1196</v>
      </c>
      <c r="PAH63" s="746" t="s">
        <v>1196</v>
      </c>
      <c r="PAI63" s="746" t="s">
        <v>1196</v>
      </c>
      <c r="PAJ63" s="746" t="s">
        <v>1196</v>
      </c>
      <c r="PAK63" s="746" t="s">
        <v>1196</v>
      </c>
      <c r="PAL63" s="746" t="s">
        <v>1196</v>
      </c>
      <c r="PAM63" s="746" t="s">
        <v>1196</v>
      </c>
      <c r="PAN63" s="746" t="s">
        <v>1196</v>
      </c>
      <c r="PAO63" s="746" t="s">
        <v>1196</v>
      </c>
      <c r="PAP63" s="746" t="s">
        <v>1196</v>
      </c>
      <c r="PAQ63" s="746" t="s">
        <v>1196</v>
      </c>
      <c r="PAR63" s="746" t="s">
        <v>1196</v>
      </c>
      <c r="PAS63" s="746" t="s">
        <v>1196</v>
      </c>
      <c r="PAT63" s="746" t="s">
        <v>1196</v>
      </c>
      <c r="PAU63" s="746" t="s">
        <v>1196</v>
      </c>
      <c r="PAV63" s="746" t="s">
        <v>1196</v>
      </c>
      <c r="PAW63" s="746" t="s">
        <v>1196</v>
      </c>
      <c r="PAX63" s="746" t="s">
        <v>1196</v>
      </c>
      <c r="PAY63" s="746" t="s">
        <v>1196</v>
      </c>
      <c r="PAZ63" s="746" t="s">
        <v>1196</v>
      </c>
      <c r="PBA63" s="746" t="s">
        <v>1196</v>
      </c>
      <c r="PBB63" s="746" t="s">
        <v>1196</v>
      </c>
      <c r="PBC63" s="746" t="s">
        <v>1196</v>
      </c>
      <c r="PBD63" s="746" t="s">
        <v>1196</v>
      </c>
      <c r="PBE63" s="746" t="s">
        <v>1196</v>
      </c>
      <c r="PBF63" s="746" t="s">
        <v>1196</v>
      </c>
      <c r="PBG63" s="746" t="s">
        <v>1196</v>
      </c>
      <c r="PBH63" s="746" t="s">
        <v>1196</v>
      </c>
      <c r="PBI63" s="746" t="s">
        <v>1196</v>
      </c>
      <c r="PBJ63" s="746" t="s">
        <v>1196</v>
      </c>
      <c r="PBK63" s="746" t="s">
        <v>1196</v>
      </c>
      <c r="PBL63" s="746" t="s">
        <v>1196</v>
      </c>
      <c r="PBM63" s="746" t="s">
        <v>1196</v>
      </c>
      <c r="PBN63" s="746" t="s">
        <v>1196</v>
      </c>
      <c r="PBO63" s="746" t="s">
        <v>1196</v>
      </c>
      <c r="PBP63" s="746" t="s">
        <v>1196</v>
      </c>
      <c r="PBQ63" s="746" t="s">
        <v>1196</v>
      </c>
      <c r="PBR63" s="746" t="s">
        <v>1196</v>
      </c>
      <c r="PBS63" s="746" t="s">
        <v>1196</v>
      </c>
      <c r="PBT63" s="746" t="s">
        <v>1196</v>
      </c>
      <c r="PBU63" s="746" t="s">
        <v>1196</v>
      </c>
      <c r="PBV63" s="746" t="s">
        <v>1196</v>
      </c>
      <c r="PBW63" s="746" t="s">
        <v>1196</v>
      </c>
      <c r="PBX63" s="746" t="s">
        <v>1196</v>
      </c>
      <c r="PBY63" s="746" t="s">
        <v>1196</v>
      </c>
      <c r="PBZ63" s="746" t="s">
        <v>1196</v>
      </c>
      <c r="PCA63" s="746" t="s">
        <v>1196</v>
      </c>
      <c r="PCB63" s="746" t="s">
        <v>1196</v>
      </c>
      <c r="PCC63" s="746" t="s">
        <v>1196</v>
      </c>
      <c r="PCD63" s="746" t="s">
        <v>1196</v>
      </c>
      <c r="PCE63" s="746" t="s">
        <v>1196</v>
      </c>
      <c r="PCF63" s="746" t="s">
        <v>1196</v>
      </c>
      <c r="PCG63" s="746" t="s">
        <v>1196</v>
      </c>
      <c r="PCH63" s="746" t="s">
        <v>1196</v>
      </c>
      <c r="PCI63" s="746" t="s">
        <v>1196</v>
      </c>
      <c r="PCJ63" s="746" t="s">
        <v>1196</v>
      </c>
      <c r="PCK63" s="746" t="s">
        <v>1196</v>
      </c>
      <c r="PCL63" s="746" t="s">
        <v>1196</v>
      </c>
      <c r="PCM63" s="746" t="s">
        <v>1196</v>
      </c>
      <c r="PCN63" s="746" t="s">
        <v>1196</v>
      </c>
      <c r="PCO63" s="746" t="s">
        <v>1196</v>
      </c>
      <c r="PCP63" s="746" t="s">
        <v>1196</v>
      </c>
      <c r="PCQ63" s="746" t="s">
        <v>1196</v>
      </c>
      <c r="PCR63" s="746" t="s">
        <v>1196</v>
      </c>
      <c r="PCS63" s="746" t="s">
        <v>1196</v>
      </c>
      <c r="PCT63" s="746" t="s">
        <v>1196</v>
      </c>
      <c r="PCU63" s="746" t="s">
        <v>1196</v>
      </c>
      <c r="PCV63" s="746" t="s">
        <v>1196</v>
      </c>
      <c r="PCW63" s="746" t="s">
        <v>1196</v>
      </c>
      <c r="PCX63" s="746" t="s">
        <v>1196</v>
      </c>
      <c r="PCY63" s="746" t="s">
        <v>1196</v>
      </c>
      <c r="PCZ63" s="746" t="s">
        <v>1196</v>
      </c>
      <c r="PDA63" s="746" t="s">
        <v>1196</v>
      </c>
      <c r="PDB63" s="746" t="s">
        <v>1196</v>
      </c>
      <c r="PDC63" s="746" t="s">
        <v>1196</v>
      </c>
      <c r="PDD63" s="746" t="s">
        <v>1196</v>
      </c>
      <c r="PDE63" s="746" t="s">
        <v>1196</v>
      </c>
      <c r="PDF63" s="746" t="s">
        <v>1196</v>
      </c>
      <c r="PDG63" s="746" t="s">
        <v>1196</v>
      </c>
      <c r="PDH63" s="746" t="s">
        <v>1196</v>
      </c>
      <c r="PDI63" s="746" t="s">
        <v>1196</v>
      </c>
      <c r="PDJ63" s="746" t="s">
        <v>1196</v>
      </c>
      <c r="PDK63" s="746" t="s">
        <v>1196</v>
      </c>
      <c r="PDL63" s="746" t="s">
        <v>1196</v>
      </c>
      <c r="PDM63" s="746" t="s">
        <v>1196</v>
      </c>
      <c r="PDN63" s="746" t="s">
        <v>1196</v>
      </c>
      <c r="PDO63" s="746" t="s">
        <v>1196</v>
      </c>
      <c r="PDP63" s="746" t="s">
        <v>1196</v>
      </c>
      <c r="PDQ63" s="746" t="s">
        <v>1196</v>
      </c>
      <c r="PDR63" s="746" t="s">
        <v>1196</v>
      </c>
      <c r="PDS63" s="746" t="s">
        <v>1196</v>
      </c>
      <c r="PDT63" s="746" t="s">
        <v>1196</v>
      </c>
      <c r="PDU63" s="746" t="s">
        <v>1196</v>
      </c>
      <c r="PDV63" s="746" t="s">
        <v>1196</v>
      </c>
      <c r="PDW63" s="746" t="s">
        <v>1196</v>
      </c>
      <c r="PDX63" s="746" t="s">
        <v>1196</v>
      </c>
      <c r="PDY63" s="746" t="s">
        <v>1196</v>
      </c>
      <c r="PDZ63" s="746" t="s">
        <v>1196</v>
      </c>
      <c r="PEA63" s="746" t="s">
        <v>1196</v>
      </c>
      <c r="PEB63" s="746" t="s">
        <v>1196</v>
      </c>
      <c r="PEC63" s="746" t="s">
        <v>1196</v>
      </c>
      <c r="PED63" s="746" t="s">
        <v>1196</v>
      </c>
      <c r="PEE63" s="746" t="s">
        <v>1196</v>
      </c>
      <c r="PEF63" s="746" t="s">
        <v>1196</v>
      </c>
      <c r="PEG63" s="746" t="s">
        <v>1196</v>
      </c>
      <c r="PEH63" s="746" t="s">
        <v>1196</v>
      </c>
      <c r="PEI63" s="746" t="s">
        <v>1196</v>
      </c>
      <c r="PEJ63" s="746" t="s">
        <v>1196</v>
      </c>
      <c r="PEK63" s="746" t="s">
        <v>1196</v>
      </c>
      <c r="PEL63" s="746" t="s">
        <v>1196</v>
      </c>
      <c r="PEM63" s="746" t="s">
        <v>1196</v>
      </c>
      <c r="PEN63" s="746" t="s">
        <v>1196</v>
      </c>
      <c r="PEO63" s="746" t="s">
        <v>1196</v>
      </c>
      <c r="PEP63" s="746" t="s">
        <v>1196</v>
      </c>
      <c r="PEQ63" s="746" t="s">
        <v>1196</v>
      </c>
      <c r="PER63" s="746" t="s">
        <v>1196</v>
      </c>
      <c r="PES63" s="746" t="s">
        <v>1196</v>
      </c>
      <c r="PET63" s="746" t="s">
        <v>1196</v>
      </c>
      <c r="PEU63" s="746" t="s">
        <v>1196</v>
      </c>
      <c r="PEV63" s="746" t="s">
        <v>1196</v>
      </c>
      <c r="PEW63" s="746" t="s">
        <v>1196</v>
      </c>
      <c r="PEX63" s="746" t="s">
        <v>1196</v>
      </c>
      <c r="PEY63" s="746" t="s">
        <v>1196</v>
      </c>
      <c r="PEZ63" s="746" t="s">
        <v>1196</v>
      </c>
      <c r="PFA63" s="746" t="s">
        <v>1196</v>
      </c>
      <c r="PFB63" s="746" t="s">
        <v>1196</v>
      </c>
      <c r="PFC63" s="746" t="s">
        <v>1196</v>
      </c>
      <c r="PFD63" s="746" t="s">
        <v>1196</v>
      </c>
      <c r="PFE63" s="746" t="s">
        <v>1196</v>
      </c>
      <c r="PFF63" s="746" t="s">
        <v>1196</v>
      </c>
      <c r="PFG63" s="746" t="s">
        <v>1196</v>
      </c>
      <c r="PFH63" s="746" t="s">
        <v>1196</v>
      </c>
      <c r="PFI63" s="746" t="s">
        <v>1196</v>
      </c>
      <c r="PFJ63" s="746" t="s">
        <v>1196</v>
      </c>
      <c r="PFK63" s="746" t="s">
        <v>1196</v>
      </c>
      <c r="PFL63" s="746" t="s">
        <v>1196</v>
      </c>
      <c r="PFM63" s="746" t="s">
        <v>1196</v>
      </c>
      <c r="PFN63" s="746" t="s">
        <v>1196</v>
      </c>
      <c r="PFO63" s="746" t="s">
        <v>1196</v>
      </c>
      <c r="PFP63" s="746" t="s">
        <v>1196</v>
      </c>
      <c r="PFQ63" s="746" t="s">
        <v>1196</v>
      </c>
      <c r="PFR63" s="746" t="s">
        <v>1196</v>
      </c>
      <c r="PFS63" s="746" t="s">
        <v>1196</v>
      </c>
      <c r="PFT63" s="746" t="s">
        <v>1196</v>
      </c>
      <c r="PFU63" s="746" t="s">
        <v>1196</v>
      </c>
      <c r="PFV63" s="746" t="s">
        <v>1196</v>
      </c>
      <c r="PFW63" s="746" t="s">
        <v>1196</v>
      </c>
      <c r="PFX63" s="746" t="s">
        <v>1196</v>
      </c>
      <c r="PFY63" s="746" t="s">
        <v>1196</v>
      </c>
      <c r="PFZ63" s="746" t="s">
        <v>1196</v>
      </c>
      <c r="PGA63" s="746" t="s">
        <v>1196</v>
      </c>
      <c r="PGB63" s="746" t="s">
        <v>1196</v>
      </c>
      <c r="PGC63" s="746" t="s">
        <v>1196</v>
      </c>
      <c r="PGD63" s="746" t="s">
        <v>1196</v>
      </c>
      <c r="PGE63" s="746" t="s">
        <v>1196</v>
      </c>
      <c r="PGF63" s="746" t="s">
        <v>1196</v>
      </c>
      <c r="PGG63" s="746" t="s">
        <v>1196</v>
      </c>
      <c r="PGH63" s="746" t="s">
        <v>1196</v>
      </c>
      <c r="PGI63" s="746" t="s">
        <v>1196</v>
      </c>
      <c r="PGJ63" s="746" t="s">
        <v>1196</v>
      </c>
      <c r="PGK63" s="746" t="s">
        <v>1196</v>
      </c>
      <c r="PGL63" s="746" t="s">
        <v>1196</v>
      </c>
      <c r="PGM63" s="746" t="s">
        <v>1196</v>
      </c>
      <c r="PGN63" s="746" t="s">
        <v>1196</v>
      </c>
      <c r="PGO63" s="746" t="s">
        <v>1196</v>
      </c>
      <c r="PGP63" s="746" t="s">
        <v>1196</v>
      </c>
      <c r="PGQ63" s="746" t="s">
        <v>1196</v>
      </c>
      <c r="PGR63" s="746" t="s">
        <v>1196</v>
      </c>
      <c r="PGS63" s="746" t="s">
        <v>1196</v>
      </c>
      <c r="PGT63" s="746" t="s">
        <v>1196</v>
      </c>
      <c r="PGU63" s="746" t="s">
        <v>1196</v>
      </c>
      <c r="PGV63" s="746" t="s">
        <v>1196</v>
      </c>
      <c r="PGW63" s="746" t="s">
        <v>1196</v>
      </c>
      <c r="PGX63" s="746" t="s">
        <v>1196</v>
      </c>
      <c r="PGY63" s="746" t="s">
        <v>1196</v>
      </c>
      <c r="PGZ63" s="746" t="s">
        <v>1196</v>
      </c>
      <c r="PHA63" s="746" t="s">
        <v>1196</v>
      </c>
      <c r="PHB63" s="746" t="s">
        <v>1196</v>
      </c>
      <c r="PHC63" s="746" t="s">
        <v>1196</v>
      </c>
      <c r="PHD63" s="746" t="s">
        <v>1196</v>
      </c>
      <c r="PHE63" s="746" t="s">
        <v>1196</v>
      </c>
      <c r="PHF63" s="746" t="s">
        <v>1196</v>
      </c>
      <c r="PHG63" s="746" t="s">
        <v>1196</v>
      </c>
      <c r="PHH63" s="746" t="s">
        <v>1196</v>
      </c>
      <c r="PHI63" s="746" t="s">
        <v>1196</v>
      </c>
      <c r="PHJ63" s="746" t="s">
        <v>1196</v>
      </c>
      <c r="PHK63" s="746" t="s">
        <v>1196</v>
      </c>
      <c r="PHL63" s="746" t="s">
        <v>1196</v>
      </c>
      <c r="PHM63" s="746" t="s">
        <v>1196</v>
      </c>
      <c r="PHN63" s="746" t="s">
        <v>1196</v>
      </c>
      <c r="PHO63" s="746" t="s">
        <v>1196</v>
      </c>
      <c r="PHP63" s="746" t="s">
        <v>1196</v>
      </c>
      <c r="PHQ63" s="746" t="s">
        <v>1196</v>
      </c>
      <c r="PHR63" s="746" t="s">
        <v>1196</v>
      </c>
      <c r="PHS63" s="746" t="s">
        <v>1196</v>
      </c>
      <c r="PHT63" s="746" t="s">
        <v>1196</v>
      </c>
      <c r="PHU63" s="746" t="s">
        <v>1196</v>
      </c>
      <c r="PHV63" s="746" t="s">
        <v>1196</v>
      </c>
      <c r="PHW63" s="746" t="s">
        <v>1196</v>
      </c>
      <c r="PHX63" s="746" t="s">
        <v>1196</v>
      </c>
      <c r="PHY63" s="746" t="s">
        <v>1196</v>
      </c>
      <c r="PHZ63" s="746" t="s">
        <v>1196</v>
      </c>
      <c r="PIA63" s="746" t="s">
        <v>1196</v>
      </c>
      <c r="PIB63" s="746" t="s">
        <v>1196</v>
      </c>
      <c r="PIC63" s="746" t="s">
        <v>1196</v>
      </c>
      <c r="PID63" s="746" t="s">
        <v>1196</v>
      </c>
      <c r="PIE63" s="746" t="s">
        <v>1196</v>
      </c>
      <c r="PIF63" s="746" t="s">
        <v>1196</v>
      </c>
      <c r="PIG63" s="746" t="s">
        <v>1196</v>
      </c>
      <c r="PIH63" s="746" t="s">
        <v>1196</v>
      </c>
      <c r="PII63" s="746" t="s">
        <v>1196</v>
      </c>
      <c r="PIJ63" s="746" t="s">
        <v>1196</v>
      </c>
      <c r="PIK63" s="746" t="s">
        <v>1196</v>
      </c>
      <c r="PIL63" s="746" t="s">
        <v>1196</v>
      </c>
      <c r="PIM63" s="746" t="s">
        <v>1196</v>
      </c>
      <c r="PIN63" s="746" t="s">
        <v>1196</v>
      </c>
      <c r="PIO63" s="746" t="s">
        <v>1196</v>
      </c>
      <c r="PIP63" s="746" t="s">
        <v>1196</v>
      </c>
      <c r="PIQ63" s="746" t="s">
        <v>1196</v>
      </c>
      <c r="PIR63" s="746" t="s">
        <v>1196</v>
      </c>
      <c r="PIS63" s="746" t="s">
        <v>1196</v>
      </c>
      <c r="PIT63" s="746" t="s">
        <v>1196</v>
      </c>
      <c r="PIU63" s="746" t="s">
        <v>1196</v>
      </c>
      <c r="PIV63" s="746" t="s">
        <v>1196</v>
      </c>
      <c r="PIW63" s="746" t="s">
        <v>1196</v>
      </c>
      <c r="PIX63" s="746" t="s">
        <v>1196</v>
      </c>
      <c r="PIY63" s="746" t="s">
        <v>1196</v>
      </c>
      <c r="PIZ63" s="746" t="s">
        <v>1196</v>
      </c>
      <c r="PJA63" s="746" t="s">
        <v>1196</v>
      </c>
      <c r="PJB63" s="746" t="s">
        <v>1196</v>
      </c>
      <c r="PJC63" s="746" t="s">
        <v>1196</v>
      </c>
      <c r="PJD63" s="746" t="s">
        <v>1196</v>
      </c>
      <c r="PJE63" s="746" t="s">
        <v>1196</v>
      </c>
      <c r="PJF63" s="746" t="s">
        <v>1196</v>
      </c>
      <c r="PJG63" s="746" t="s">
        <v>1196</v>
      </c>
      <c r="PJH63" s="746" t="s">
        <v>1196</v>
      </c>
      <c r="PJI63" s="746" t="s">
        <v>1196</v>
      </c>
      <c r="PJJ63" s="746" t="s">
        <v>1196</v>
      </c>
      <c r="PJK63" s="746" t="s">
        <v>1196</v>
      </c>
      <c r="PJL63" s="746" t="s">
        <v>1196</v>
      </c>
      <c r="PJM63" s="746" t="s">
        <v>1196</v>
      </c>
      <c r="PJN63" s="746" t="s">
        <v>1196</v>
      </c>
      <c r="PJO63" s="746" t="s">
        <v>1196</v>
      </c>
      <c r="PJP63" s="746" t="s">
        <v>1196</v>
      </c>
      <c r="PJQ63" s="746" t="s">
        <v>1196</v>
      </c>
      <c r="PJR63" s="746" t="s">
        <v>1196</v>
      </c>
      <c r="PJS63" s="746" t="s">
        <v>1196</v>
      </c>
      <c r="PJT63" s="746" t="s">
        <v>1196</v>
      </c>
      <c r="PJU63" s="746" t="s">
        <v>1196</v>
      </c>
      <c r="PJV63" s="746" t="s">
        <v>1196</v>
      </c>
      <c r="PJW63" s="746" t="s">
        <v>1196</v>
      </c>
      <c r="PJX63" s="746" t="s">
        <v>1196</v>
      </c>
      <c r="PJY63" s="746" t="s">
        <v>1196</v>
      </c>
      <c r="PJZ63" s="746" t="s">
        <v>1196</v>
      </c>
      <c r="PKA63" s="746" t="s">
        <v>1196</v>
      </c>
      <c r="PKB63" s="746" t="s">
        <v>1196</v>
      </c>
      <c r="PKC63" s="746" t="s">
        <v>1196</v>
      </c>
      <c r="PKD63" s="746" t="s">
        <v>1196</v>
      </c>
      <c r="PKE63" s="746" t="s">
        <v>1196</v>
      </c>
      <c r="PKF63" s="746" t="s">
        <v>1196</v>
      </c>
      <c r="PKG63" s="746" t="s">
        <v>1196</v>
      </c>
      <c r="PKH63" s="746" t="s">
        <v>1196</v>
      </c>
      <c r="PKI63" s="746" t="s">
        <v>1196</v>
      </c>
      <c r="PKJ63" s="746" t="s">
        <v>1196</v>
      </c>
      <c r="PKK63" s="746" t="s">
        <v>1196</v>
      </c>
      <c r="PKL63" s="746" t="s">
        <v>1196</v>
      </c>
      <c r="PKM63" s="746" t="s">
        <v>1196</v>
      </c>
      <c r="PKN63" s="746" t="s">
        <v>1196</v>
      </c>
      <c r="PKO63" s="746" t="s">
        <v>1196</v>
      </c>
      <c r="PKP63" s="746" t="s">
        <v>1196</v>
      </c>
      <c r="PKQ63" s="746" t="s">
        <v>1196</v>
      </c>
      <c r="PKR63" s="746" t="s">
        <v>1196</v>
      </c>
      <c r="PKS63" s="746" t="s">
        <v>1196</v>
      </c>
      <c r="PKT63" s="746" t="s">
        <v>1196</v>
      </c>
      <c r="PKU63" s="746" t="s">
        <v>1196</v>
      </c>
      <c r="PKV63" s="746" t="s">
        <v>1196</v>
      </c>
      <c r="PKW63" s="746" t="s">
        <v>1196</v>
      </c>
      <c r="PKX63" s="746" t="s">
        <v>1196</v>
      </c>
      <c r="PKY63" s="746" t="s">
        <v>1196</v>
      </c>
      <c r="PKZ63" s="746" t="s">
        <v>1196</v>
      </c>
      <c r="PLA63" s="746" t="s">
        <v>1196</v>
      </c>
      <c r="PLB63" s="746" t="s">
        <v>1196</v>
      </c>
      <c r="PLC63" s="746" t="s">
        <v>1196</v>
      </c>
      <c r="PLD63" s="746" t="s">
        <v>1196</v>
      </c>
      <c r="PLE63" s="746" t="s">
        <v>1196</v>
      </c>
      <c r="PLF63" s="746" t="s">
        <v>1196</v>
      </c>
      <c r="PLG63" s="746" t="s">
        <v>1196</v>
      </c>
      <c r="PLH63" s="746" t="s">
        <v>1196</v>
      </c>
      <c r="PLI63" s="746" t="s">
        <v>1196</v>
      </c>
      <c r="PLJ63" s="746" t="s">
        <v>1196</v>
      </c>
      <c r="PLK63" s="746" t="s">
        <v>1196</v>
      </c>
      <c r="PLL63" s="746" t="s">
        <v>1196</v>
      </c>
      <c r="PLM63" s="746" t="s">
        <v>1196</v>
      </c>
      <c r="PLN63" s="746" t="s">
        <v>1196</v>
      </c>
      <c r="PLO63" s="746" t="s">
        <v>1196</v>
      </c>
      <c r="PLP63" s="746" t="s">
        <v>1196</v>
      </c>
      <c r="PLQ63" s="746" t="s">
        <v>1196</v>
      </c>
      <c r="PLR63" s="746" t="s">
        <v>1196</v>
      </c>
      <c r="PLS63" s="746" t="s">
        <v>1196</v>
      </c>
      <c r="PLT63" s="746" t="s">
        <v>1196</v>
      </c>
      <c r="PLU63" s="746" t="s">
        <v>1196</v>
      </c>
      <c r="PLV63" s="746" t="s">
        <v>1196</v>
      </c>
      <c r="PLW63" s="746" t="s">
        <v>1196</v>
      </c>
      <c r="PLX63" s="746" t="s">
        <v>1196</v>
      </c>
      <c r="PLY63" s="746" t="s">
        <v>1196</v>
      </c>
      <c r="PLZ63" s="746" t="s">
        <v>1196</v>
      </c>
      <c r="PMA63" s="746" t="s">
        <v>1196</v>
      </c>
      <c r="PMB63" s="746" t="s">
        <v>1196</v>
      </c>
      <c r="PMC63" s="746" t="s">
        <v>1196</v>
      </c>
      <c r="PMD63" s="746" t="s">
        <v>1196</v>
      </c>
      <c r="PME63" s="746" t="s">
        <v>1196</v>
      </c>
      <c r="PMF63" s="746" t="s">
        <v>1196</v>
      </c>
      <c r="PMG63" s="746" t="s">
        <v>1196</v>
      </c>
      <c r="PMH63" s="746" t="s">
        <v>1196</v>
      </c>
      <c r="PMI63" s="746" t="s">
        <v>1196</v>
      </c>
      <c r="PMJ63" s="746" t="s">
        <v>1196</v>
      </c>
      <c r="PMK63" s="746" t="s">
        <v>1196</v>
      </c>
      <c r="PML63" s="746" t="s">
        <v>1196</v>
      </c>
      <c r="PMM63" s="746" t="s">
        <v>1196</v>
      </c>
      <c r="PMN63" s="746" t="s">
        <v>1196</v>
      </c>
      <c r="PMO63" s="746" t="s">
        <v>1196</v>
      </c>
      <c r="PMP63" s="746" t="s">
        <v>1196</v>
      </c>
      <c r="PMQ63" s="746" t="s">
        <v>1196</v>
      </c>
      <c r="PMR63" s="746" t="s">
        <v>1196</v>
      </c>
      <c r="PMS63" s="746" t="s">
        <v>1196</v>
      </c>
      <c r="PMT63" s="746" t="s">
        <v>1196</v>
      </c>
      <c r="PMU63" s="746" t="s">
        <v>1196</v>
      </c>
      <c r="PMV63" s="746" t="s">
        <v>1196</v>
      </c>
      <c r="PMW63" s="746" t="s">
        <v>1196</v>
      </c>
      <c r="PMX63" s="746" t="s">
        <v>1196</v>
      </c>
      <c r="PMY63" s="746" t="s">
        <v>1196</v>
      </c>
      <c r="PMZ63" s="746" t="s">
        <v>1196</v>
      </c>
      <c r="PNA63" s="746" t="s">
        <v>1196</v>
      </c>
      <c r="PNB63" s="746" t="s">
        <v>1196</v>
      </c>
      <c r="PNC63" s="746" t="s">
        <v>1196</v>
      </c>
      <c r="PND63" s="746" t="s">
        <v>1196</v>
      </c>
      <c r="PNE63" s="746" t="s">
        <v>1196</v>
      </c>
      <c r="PNF63" s="746" t="s">
        <v>1196</v>
      </c>
      <c r="PNG63" s="746" t="s">
        <v>1196</v>
      </c>
      <c r="PNH63" s="746" t="s">
        <v>1196</v>
      </c>
      <c r="PNI63" s="746" t="s">
        <v>1196</v>
      </c>
      <c r="PNJ63" s="746" t="s">
        <v>1196</v>
      </c>
      <c r="PNK63" s="746" t="s">
        <v>1196</v>
      </c>
      <c r="PNL63" s="746" t="s">
        <v>1196</v>
      </c>
      <c r="PNM63" s="746" t="s">
        <v>1196</v>
      </c>
      <c r="PNN63" s="746" t="s">
        <v>1196</v>
      </c>
      <c r="PNO63" s="746" t="s">
        <v>1196</v>
      </c>
      <c r="PNP63" s="746" t="s">
        <v>1196</v>
      </c>
      <c r="PNQ63" s="746" t="s">
        <v>1196</v>
      </c>
      <c r="PNR63" s="746" t="s">
        <v>1196</v>
      </c>
      <c r="PNS63" s="746" t="s">
        <v>1196</v>
      </c>
      <c r="PNT63" s="746" t="s">
        <v>1196</v>
      </c>
      <c r="PNU63" s="746" t="s">
        <v>1196</v>
      </c>
      <c r="PNV63" s="746" t="s">
        <v>1196</v>
      </c>
      <c r="PNW63" s="746" t="s">
        <v>1196</v>
      </c>
      <c r="PNX63" s="746" t="s">
        <v>1196</v>
      </c>
      <c r="PNY63" s="746" t="s">
        <v>1196</v>
      </c>
      <c r="PNZ63" s="746" t="s">
        <v>1196</v>
      </c>
      <c r="POA63" s="746" t="s">
        <v>1196</v>
      </c>
      <c r="POB63" s="746" t="s">
        <v>1196</v>
      </c>
      <c r="POC63" s="746" t="s">
        <v>1196</v>
      </c>
      <c r="POD63" s="746" t="s">
        <v>1196</v>
      </c>
      <c r="POE63" s="746" t="s">
        <v>1196</v>
      </c>
      <c r="POF63" s="746" t="s">
        <v>1196</v>
      </c>
      <c r="POG63" s="746" t="s">
        <v>1196</v>
      </c>
      <c r="POH63" s="746" t="s">
        <v>1196</v>
      </c>
      <c r="POI63" s="746" t="s">
        <v>1196</v>
      </c>
      <c r="POJ63" s="746" t="s">
        <v>1196</v>
      </c>
      <c r="POK63" s="746" t="s">
        <v>1196</v>
      </c>
      <c r="POL63" s="746" t="s">
        <v>1196</v>
      </c>
      <c r="POM63" s="746" t="s">
        <v>1196</v>
      </c>
      <c r="PON63" s="746" t="s">
        <v>1196</v>
      </c>
      <c r="POO63" s="746" t="s">
        <v>1196</v>
      </c>
      <c r="POP63" s="746" t="s">
        <v>1196</v>
      </c>
      <c r="POQ63" s="746" t="s">
        <v>1196</v>
      </c>
      <c r="POR63" s="746" t="s">
        <v>1196</v>
      </c>
      <c r="POS63" s="746" t="s">
        <v>1196</v>
      </c>
      <c r="POT63" s="746" t="s">
        <v>1196</v>
      </c>
      <c r="POU63" s="746" t="s">
        <v>1196</v>
      </c>
      <c r="POV63" s="746" t="s">
        <v>1196</v>
      </c>
      <c r="POW63" s="746" t="s">
        <v>1196</v>
      </c>
      <c r="POX63" s="746" t="s">
        <v>1196</v>
      </c>
      <c r="POY63" s="746" t="s">
        <v>1196</v>
      </c>
      <c r="POZ63" s="746" t="s">
        <v>1196</v>
      </c>
      <c r="PPA63" s="746" t="s">
        <v>1196</v>
      </c>
      <c r="PPB63" s="746" t="s">
        <v>1196</v>
      </c>
      <c r="PPC63" s="746" t="s">
        <v>1196</v>
      </c>
      <c r="PPD63" s="746" t="s">
        <v>1196</v>
      </c>
      <c r="PPE63" s="746" t="s">
        <v>1196</v>
      </c>
      <c r="PPF63" s="746" t="s">
        <v>1196</v>
      </c>
      <c r="PPG63" s="746" t="s">
        <v>1196</v>
      </c>
      <c r="PPH63" s="746" t="s">
        <v>1196</v>
      </c>
      <c r="PPI63" s="746" t="s">
        <v>1196</v>
      </c>
      <c r="PPJ63" s="746" t="s">
        <v>1196</v>
      </c>
      <c r="PPK63" s="746" t="s">
        <v>1196</v>
      </c>
      <c r="PPL63" s="746" t="s">
        <v>1196</v>
      </c>
      <c r="PPM63" s="746" t="s">
        <v>1196</v>
      </c>
      <c r="PPN63" s="746" t="s">
        <v>1196</v>
      </c>
      <c r="PPO63" s="746" t="s">
        <v>1196</v>
      </c>
      <c r="PPP63" s="746" t="s">
        <v>1196</v>
      </c>
      <c r="PPQ63" s="746" t="s">
        <v>1196</v>
      </c>
      <c r="PPR63" s="746" t="s">
        <v>1196</v>
      </c>
      <c r="PPS63" s="746" t="s">
        <v>1196</v>
      </c>
      <c r="PPT63" s="746" t="s">
        <v>1196</v>
      </c>
      <c r="PPU63" s="746" t="s">
        <v>1196</v>
      </c>
      <c r="PPV63" s="746" t="s">
        <v>1196</v>
      </c>
      <c r="PPW63" s="746" t="s">
        <v>1196</v>
      </c>
      <c r="PPX63" s="746" t="s">
        <v>1196</v>
      </c>
      <c r="PPY63" s="746" t="s">
        <v>1196</v>
      </c>
      <c r="PPZ63" s="746" t="s">
        <v>1196</v>
      </c>
      <c r="PQA63" s="746" t="s">
        <v>1196</v>
      </c>
      <c r="PQB63" s="746" t="s">
        <v>1196</v>
      </c>
      <c r="PQC63" s="746" t="s">
        <v>1196</v>
      </c>
      <c r="PQD63" s="746" t="s">
        <v>1196</v>
      </c>
      <c r="PQE63" s="746" t="s">
        <v>1196</v>
      </c>
      <c r="PQF63" s="746" t="s">
        <v>1196</v>
      </c>
      <c r="PQG63" s="746" t="s">
        <v>1196</v>
      </c>
      <c r="PQH63" s="746" t="s">
        <v>1196</v>
      </c>
      <c r="PQI63" s="746" t="s">
        <v>1196</v>
      </c>
      <c r="PQJ63" s="746" t="s">
        <v>1196</v>
      </c>
      <c r="PQK63" s="746" t="s">
        <v>1196</v>
      </c>
      <c r="PQL63" s="746" t="s">
        <v>1196</v>
      </c>
      <c r="PQM63" s="746" t="s">
        <v>1196</v>
      </c>
      <c r="PQN63" s="746" t="s">
        <v>1196</v>
      </c>
      <c r="PQO63" s="746" t="s">
        <v>1196</v>
      </c>
      <c r="PQP63" s="746" t="s">
        <v>1196</v>
      </c>
      <c r="PQQ63" s="746" t="s">
        <v>1196</v>
      </c>
      <c r="PQR63" s="746" t="s">
        <v>1196</v>
      </c>
      <c r="PQS63" s="746" t="s">
        <v>1196</v>
      </c>
      <c r="PQT63" s="746" t="s">
        <v>1196</v>
      </c>
      <c r="PQU63" s="746" t="s">
        <v>1196</v>
      </c>
      <c r="PQV63" s="746" t="s">
        <v>1196</v>
      </c>
      <c r="PQW63" s="746" t="s">
        <v>1196</v>
      </c>
      <c r="PQX63" s="746" t="s">
        <v>1196</v>
      </c>
      <c r="PQY63" s="746" t="s">
        <v>1196</v>
      </c>
      <c r="PQZ63" s="746" t="s">
        <v>1196</v>
      </c>
      <c r="PRA63" s="746" t="s">
        <v>1196</v>
      </c>
      <c r="PRB63" s="746" t="s">
        <v>1196</v>
      </c>
      <c r="PRC63" s="746" t="s">
        <v>1196</v>
      </c>
      <c r="PRD63" s="746" t="s">
        <v>1196</v>
      </c>
      <c r="PRE63" s="746" t="s">
        <v>1196</v>
      </c>
      <c r="PRF63" s="746" t="s">
        <v>1196</v>
      </c>
      <c r="PRG63" s="746" t="s">
        <v>1196</v>
      </c>
      <c r="PRH63" s="746" t="s">
        <v>1196</v>
      </c>
      <c r="PRI63" s="746" t="s">
        <v>1196</v>
      </c>
      <c r="PRJ63" s="746" t="s">
        <v>1196</v>
      </c>
      <c r="PRK63" s="746" t="s">
        <v>1196</v>
      </c>
      <c r="PRL63" s="746" t="s">
        <v>1196</v>
      </c>
      <c r="PRM63" s="746" t="s">
        <v>1196</v>
      </c>
      <c r="PRN63" s="746" t="s">
        <v>1196</v>
      </c>
      <c r="PRO63" s="746" t="s">
        <v>1196</v>
      </c>
      <c r="PRP63" s="746" t="s">
        <v>1196</v>
      </c>
      <c r="PRQ63" s="746" t="s">
        <v>1196</v>
      </c>
      <c r="PRR63" s="746" t="s">
        <v>1196</v>
      </c>
      <c r="PRS63" s="746" t="s">
        <v>1196</v>
      </c>
      <c r="PRT63" s="746" t="s">
        <v>1196</v>
      </c>
      <c r="PRU63" s="746" t="s">
        <v>1196</v>
      </c>
      <c r="PRV63" s="746" t="s">
        <v>1196</v>
      </c>
      <c r="PRW63" s="746" t="s">
        <v>1196</v>
      </c>
      <c r="PRX63" s="746" t="s">
        <v>1196</v>
      </c>
      <c r="PRY63" s="746" t="s">
        <v>1196</v>
      </c>
      <c r="PRZ63" s="746" t="s">
        <v>1196</v>
      </c>
      <c r="PSA63" s="746" t="s">
        <v>1196</v>
      </c>
      <c r="PSB63" s="746" t="s">
        <v>1196</v>
      </c>
      <c r="PSC63" s="746" t="s">
        <v>1196</v>
      </c>
      <c r="PSD63" s="746" t="s">
        <v>1196</v>
      </c>
      <c r="PSE63" s="746" t="s">
        <v>1196</v>
      </c>
      <c r="PSF63" s="746" t="s">
        <v>1196</v>
      </c>
      <c r="PSG63" s="746" t="s">
        <v>1196</v>
      </c>
      <c r="PSH63" s="746" t="s">
        <v>1196</v>
      </c>
      <c r="PSI63" s="746" t="s">
        <v>1196</v>
      </c>
      <c r="PSJ63" s="746" t="s">
        <v>1196</v>
      </c>
      <c r="PSK63" s="746" t="s">
        <v>1196</v>
      </c>
      <c r="PSL63" s="746" t="s">
        <v>1196</v>
      </c>
      <c r="PSM63" s="746" t="s">
        <v>1196</v>
      </c>
      <c r="PSN63" s="746" t="s">
        <v>1196</v>
      </c>
      <c r="PSO63" s="746" t="s">
        <v>1196</v>
      </c>
      <c r="PSP63" s="746" t="s">
        <v>1196</v>
      </c>
      <c r="PSQ63" s="746" t="s">
        <v>1196</v>
      </c>
      <c r="PSR63" s="746" t="s">
        <v>1196</v>
      </c>
      <c r="PSS63" s="746" t="s">
        <v>1196</v>
      </c>
      <c r="PST63" s="746" t="s">
        <v>1196</v>
      </c>
      <c r="PSU63" s="746" t="s">
        <v>1196</v>
      </c>
      <c r="PSV63" s="746" t="s">
        <v>1196</v>
      </c>
      <c r="PSW63" s="746" t="s">
        <v>1196</v>
      </c>
      <c r="PSX63" s="746" t="s">
        <v>1196</v>
      </c>
      <c r="PSY63" s="746" t="s">
        <v>1196</v>
      </c>
      <c r="PSZ63" s="746" t="s">
        <v>1196</v>
      </c>
      <c r="PTA63" s="746" t="s">
        <v>1196</v>
      </c>
      <c r="PTB63" s="746" t="s">
        <v>1196</v>
      </c>
      <c r="PTC63" s="746" t="s">
        <v>1196</v>
      </c>
      <c r="PTD63" s="746" t="s">
        <v>1196</v>
      </c>
      <c r="PTE63" s="746" t="s">
        <v>1196</v>
      </c>
      <c r="PTF63" s="746" t="s">
        <v>1196</v>
      </c>
      <c r="PTG63" s="746" t="s">
        <v>1196</v>
      </c>
      <c r="PTH63" s="746" t="s">
        <v>1196</v>
      </c>
      <c r="PTI63" s="746" t="s">
        <v>1196</v>
      </c>
      <c r="PTJ63" s="746" t="s">
        <v>1196</v>
      </c>
      <c r="PTK63" s="746" t="s">
        <v>1196</v>
      </c>
      <c r="PTL63" s="746" t="s">
        <v>1196</v>
      </c>
      <c r="PTM63" s="746" t="s">
        <v>1196</v>
      </c>
      <c r="PTN63" s="746" t="s">
        <v>1196</v>
      </c>
      <c r="PTO63" s="746" t="s">
        <v>1196</v>
      </c>
      <c r="PTP63" s="746" t="s">
        <v>1196</v>
      </c>
      <c r="PTQ63" s="746" t="s">
        <v>1196</v>
      </c>
      <c r="PTR63" s="746" t="s">
        <v>1196</v>
      </c>
      <c r="PTS63" s="746" t="s">
        <v>1196</v>
      </c>
      <c r="PTT63" s="746" t="s">
        <v>1196</v>
      </c>
      <c r="PTU63" s="746" t="s">
        <v>1196</v>
      </c>
      <c r="PTV63" s="746" t="s">
        <v>1196</v>
      </c>
      <c r="PTW63" s="746" t="s">
        <v>1196</v>
      </c>
      <c r="PTX63" s="746" t="s">
        <v>1196</v>
      </c>
      <c r="PTY63" s="746" t="s">
        <v>1196</v>
      </c>
      <c r="PTZ63" s="746" t="s">
        <v>1196</v>
      </c>
      <c r="PUA63" s="746" t="s">
        <v>1196</v>
      </c>
      <c r="PUB63" s="746" t="s">
        <v>1196</v>
      </c>
      <c r="PUC63" s="746" t="s">
        <v>1196</v>
      </c>
      <c r="PUD63" s="746" t="s">
        <v>1196</v>
      </c>
      <c r="PUE63" s="746" t="s">
        <v>1196</v>
      </c>
      <c r="PUF63" s="746" t="s">
        <v>1196</v>
      </c>
      <c r="PUG63" s="746" t="s">
        <v>1196</v>
      </c>
      <c r="PUH63" s="746" t="s">
        <v>1196</v>
      </c>
      <c r="PUI63" s="746" t="s">
        <v>1196</v>
      </c>
      <c r="PUJ63" s="746" t="s">
        <v>1196</v>
      </c>
      <c r="PUK63" s="746" t="s">
        <v>1196</v>
      </c>
      <c r="PUL63" s="746" t="s">
        <v>1196</v>
      </c>
      <c r="PUM63" s="746" t="s">
        <v>1196</v>
      </c>
      <c r="PUN63" s="746" t="s">
        <v>1196</v>
      </c>
      <c r="PUO63" s="746" t="s">
        <v>1196</v>
      </c>
      <c r="PUP63" s="746" t="s">
        <v>1196</v>
      </c>
      <c r="PUQ63" s="746" t="s">
        <v>1196</v>
      </c>
      <c r="PUR63" s="746" t="s">
        <v>1196</v>
      </c>
      <c r="PUS63" s="746" t="s">
        <v>1196</v>
      </c>
      <c r="PUT63" s="746" t="s">
        <v>1196</v>
      </c>
      <c r="PUU63" s="746" t="s">
        <v>1196</v>
      </c>
      <c r="PUV63" s="746" t="s">
        <v>1196</v>
      </c>
      <c r="PUW63" s="746" t="s">
        <v>1196</v>
      </c>
      <c r="PUX63" s="746" t="s">
        <v>1196</v>
      </c>
      <c r="PUY63" s="746" t="s">
        <v>1196</v>
      </c>
      <c r="PUZ63" s="746" t="s">
        <v>1196</v>
      </c>
      <c r="PVA63" s="746" t="s">
        <v>1196</v>
      </c>
      <c r="PVB63" s="746" t="s">
        <v>1196</v>
      </c>
      <c r="PVC63" s="746" t="s">
        <v>1196</v>
      </c>
      <c r="PVD63" s="746" t="s">
        <v>1196</v>
      </c>
      <c r="PVE63" s="746" t="s">
        <v>1196</v>
      </c>
      <c r="PVF63" s="746" t="s">
        <v>1196</v>
      </c>
      <c r="PVG63" s="746" t="s">
        <v>1196</v>
      </c>
      <c r="PVH63" s="746" t="s">
        <v>1196</v>
      </c>
      <c r="PVI63" s="746" t="s">
        <v>1196</v>
      </c>
      <c r="PVJ63" s="746" t="s">
        <v>1196</v>
      </c>
      <c r="PVK63" s="746" t="s">
        <v>1196</v>
      </c>
      <c r="PVL63" s="746" t="s">
        <v>1196</v>
      </c>
      <c r="PVM63" s="746" t="s">
        <v>1196</v>
      </c>
      <c r="PVN63" s="746" t="s">
        <v>1196</v>
      </c>
      <c r="PVO63" s="746" t="s">
        <v>1196</v>
      </c>
      <c r="PVP63" s="746" t="s">
        <v>1196</v>
      </c>
      <c r="PVQ63" s="746" t="s">
        <v>1196</v>
      </c>
      <c r="PVR63" s="746" t="s">
        <v>1196</v>
      </c>
      <c r="PVS63" s="746" t="s">
        <v>1196</v>
      </c>
      <c r="PVT63" s="746" t="s">
        <v>1196</v>
      </c>
      <c r="PVU63" s="746" t="s">
        <v>1196</v>
      </c>
      <c r="PVV63" s="746" t="s">
        <v>1196</v>
      </c>
      <c r="PVW63" s="746" t="s">
        <v>1196</v>
      </c>
      <c r="PVX63" s="746" t="s">
        <v>1196</v>
      </c>
      <c r="PVY63" s="746" t="s">
        <v>1196</v>
      </c>
      <c r="PVZ63" s="746" t="s">
        <v>1196</v>
      </c>
      <c r="PWA63" s="746" t="s">
        <v>1196</v>
      </c>
      <c r="PWB63" s="746" t="s">
        <v>1196</v>
      </c>
      <c r="PWC63" s="746" t="s">
        <v>1196</v>
      </c>
      <c r="PWD63" s="746" t="s">
        <v>1196</v>
      </c>
      <c r="PWE63" s="746" t="s">
        <v>1196</v>
      </c>
      <c r="PWF63" s="746" t="s">
        <v>1196</v>
      </c>
      <c r="PWG63" s="746" t="s">
        <v>1196</v>
      </c>
      <c r="PWH63" s="746" t="s">
        <v>1196</v>
      </c>
      <c r="PWI63" s="746" t="s">
        <v>1196</v>
      </c>
      <c r="PWJ63" s="746" t="s">
        <v>1196</v>
      </c>
      <c r="PWK63" s="746" t="s">
        <v>1196</v>
      </c>
      <c r="PWL63" s="746" t="s">
        <v>1196</v>
      </c>
      <c r="PWM63" s="746" t="s">
        <v>1196</v>
      </c>
      <c r="PWN63" s="746" t="s">
        <v>1196</v>
      </c>
      <c r="PWO63" s="746" t="s">
        <v>1196</v>
      </c>
      <c r="PWP63" s="746" t="s">
        <v>1196</v>
      </c>
      <c r="PWQ63" s="746" t="s">
        <v>1196</v>
      </c>
      <c r="PWR63" s="746" t="s">
        <v>1196</v>
      </c>
      <c r="PWS63" s="746" t="s">
        <v>1196</v>
      </c>
      <c r="PWT63" s="746" t="s">
        <v>1196</v>
      </c>
      <c r="PWU63" s="746" t="s">
        <v>1196</v>
      </c>
      <c r="PWV63" s="746" t="s">
        <v>1196</v>
      </c>
      <c r="PWW63" s="746" t="s">
        <v>1196</v>
      </c>
      <c r="PWX63" s="746" t="s">
        <v>1196</v>
      </c>
      <c r="PWY63" s="746" t="s">
        <v>1196</v>
      </c>
      <c r="PWZ63" s="746" t="s">
        <v>1196</v>
      </c>
      <c r="PXA63" s="746" t="s">
        <v>1196</v>
      </c>
      <c r="PXB63" s="746" t="s">
        <v>1196</v>
      </c>
      <c r="PXC63" s="746" t="s">
        <v>1196</v>
      </c>
      <c r="PXD63" s="746" t="s">
        <v>1196</v>
      </c>
      <c r="PXE63" s="746" t="s">
        <v>1196</v>
      </c>
      <c r="PXF63" s="746" t="s">
        <v>1196</v>
      </c>
      <c r="PXG63" s="746" t="s">
        <v>1196</v>
      </c>
      <c r="PXH63" s="746" t="s">
        <v>1196</v>
      </c>
      <c r="PXI63" s="746" t="s">
        <v>1196</v>
      </c>
      <c r="PXJ63" s="746" t="s">
        <v>1196</v>
      </c>
      <c r="PXK63" s="746" t="s">
        <v>1196</v>
      </c>
      <c r="PXL63" s="746" t="s">
        <v>1196</v>
      </c>
      <c r="PXM63" s="746" t="s">
        <v>1196</v>
      </c>
      <c r="PXN63" s="746" t="s">
        <v>1196</v>
      </c>
      <c r="PXO63" s="746" t="s">
        <v>1196</v>
      </c>
      <c r="PXP63" s="746" t="s">
        <v>1196</v>
      </c>
      <c r="PXQ63" s="746" t="s">
        <v>1196</v>
      </c>
      <c r="PXR63" s="746" t="s">
        <v>1196</v>
      </c>
      <c r="PXS63" s="746" t="s">
        <v>1196</v>
      </c>
      <c r="PXT63" s="746" t="s">
        <v>1196</v>
      </c>
      <c r="PXU63" s="746" t="s">
        <v>1196</v>
      </c>
      <c r="PXV63" s="746" t="s">
        <v>1196</v>
      </c>
      <c r="PXW63" s="746" t="s">
        <v>1196</v>
      </c>
      <c r="PXX63" s="746" t="s">
        <v>1196</v>
      </c>
      <c r="PXY63" s="746" t="s">
        <v>1196</v>
      </c>
      <c r="PXZ63" s="746" t="s">
        <v>1196</v>
      </c>
      <c r="PYA63" s="746" t="s">
        <v>1196</v>
      </c>
      <c r="PYB63" s="746" t="s">
        <v>1196</v>
      </c>
      <c r="PYC63" s="746" t="s">
        <v>1196</v>
      </c>
      <c r="PYD63" s="746" t="s">
        <v>1196</v>
      </c>
      <c r="PYE63" s="746" t="s">
        <v>1196</v>
      </c>
      <c r="PYF63" s="746" t="s">
        <v>1196</v>
      </c>
      <c r="PYG63" s="746" t="s">
        <v>1196</v>
      </c>
      <c r="PYH63" s="746" t="s">
        <v>1196</v>
      </c>
      <c r="PYI63" s="746" t="s">
        <v>1196</v>
      </c>
      <c r="PYJ63" s="746" t="s">
        <v>1196</v>
      </c>
      <c r="PYK63" s="746" t="s">
        <v>1196</v>
      </c>
      <c r="PYL63" s="746" t="s">
        <v>1196</v>
      </c>
      <c r="PYM63" s="746" t="s">
        <v>1196</v>
      </c>
      <c r="PYN63" s="746" t="s">
        <v>1196</v>
      </c>
      <c r="PYO63" s="746" t="s">
        <v>1196</v>
      </c>
      <c r="PYP63" s="746" t="s">
        <v>1196</v>
      </c>
      <c r="PYQ63" s="746" t="s">
        <v>1196</v>
      </c>
      <c r="PYR63" s="746" t="s">
        <v>1196</v>
      </c>
      <c r="PYS63" s="746" t="s">
        <v>1196</v>
      </c>
      <c r="PYT63" s="746" t="s">
        <v>1196</v>
      </c>
      <c r="PYU63" s="746" t="s">
        <v>1196</v>
      </c>
      <c r="PYV63" s="746" t="s">
        <v>1196</v>
      </c>
      <c r="PYW63" s="746" t="s">
        <v>1196</v>
      </c>
      <c r="PYX63" s="746" t="s">
        <v>1196</v>
      </c>
      <c r="PYY63" s="746" t="s">
        <v>1196</v>
      </c>
      <c r="PYZ63" s="746" t="s">
        <v>1196</v>
      </c>
      <c r="PZA63" s="746" t="s">
        <v>1196</v>
      </c>
      <c r="PZB63" s="746" t="s">
        <v>1196</v>
      </c>
      <c r="PZC63" s="746" t="s">
        <v>1196</v>
      </c>
      <c r="PZD63" s="746" t="s">
        <v>1196</v>
      </c>
      <c r="PZE63" s="746" t="s">
        <v>1196</v>
      </c>
      <c r="PZF63" s="746" t="s">
        <v>1196</v>
      </c>
      <c r="PZG63" s="746" t="s">
        <v>1196</v>
      </c>
      <c r="PZH63" s="746" t="s">
        <v>1196</v>
      </c>
      <c r="PZI63" s="746" t="s">
        <v>1196</v>
      </c>
      <c r="PZJ63" s="746" t="s">
        <v>1196</v>
      </c>
      <c r="PZK63" s="746" t="s">
        <v>1196</v>
      </c>
      <c r="PZL63" s="746" t="s">
        <v>1196</v>
      </c>
      <c r="PZM63" s="746" t="s">
        <v>1196</v>
      </c>
      <c r="PZN63" s="746" t="s">
        <v>1196</v>
      </c>
      <c r="PZO63" s="746" t="s">
        <v>1196</v>
      </c>
      <c r="PZP63" s="746" t="s">
        <v>1196</v>
      </c>
      <c r="PZQ63" s="746" t="s">
        <v>1196</v>
      </c>
      <c r="PZR63" s="746" t="s">
        <v>1196</v>
      </c>
      <c r="PZS63" s="746" t="s">
        <v>1196</v>
      </c>
      <c r="PZT63" s="746" t="s">
        <v>1196</v>
      </c>
      <c r="PZU63" s="746" t="s">
        <v>1196</v>
      </c>
      <c r="PZV63" s="746" t="s">
        <v>1196</v>
      </c>
      <c r="PZW63" s="746" t="s">
        <v>1196</v>
      </c>
      <c r="PZX63" s="746" t="s">
        <v>1196</v>
      </c>
      <c r="PZY63" s="746" t="s">
        <v>1196</v>
      </c>
      <c r="PZZ63" s="746" t="s">
        <v>1196</v>
      </c>
      <c r="QAA63" s="746" t="s">
        <v>1196</v>
      </c>
      <c r="QAB63" s="746" t="s">
        <v>1196</v>
      </c>
      <c r="QAC63" s="746" t="s">
        <v>1196</v>
      </c>
      <c r="QAD63" s="746" t="s">
        <v>1196</v>
      </c>
      <c r="QAE63" s="746" t="s">
        <v>1196</v>
      </c>
      <c r="QAF63" s="746" t="s">
        <v>1196</v>
      </c>
      <c r="QAG63" s="746" t="s">
        <v>1196</v>
      </c>
      <c r="QAH63" s="746" t="s">
        <v>1196</v>
      </c>
      <c r="QAI63" s="746" t="s">
        <v>1196</v>
      </c>
      <c r="QAJ63" s="746" t="s">
        <v>1196</v>
      </c>
      <c r="QAK63" s="746" t="s">
        <v>1196</v>
      </c>
      <c r="QAL63" s="746" t="s">
        <v>1196</v>
      </c>
      <c r="QAM63" s="746" t="s">
        <v>1196</v>
      </c>
      <c r="QAN63" s="746" t="s">
        <v>1196</v>
      </c>
      <c r="QAO63" s="746" t="s">
        <v>1196</v>
      </c>
      <c r="QAP63" s="746" t="s">
        <v>1196</v>
      </c>
      <c r="QAQ63" s="746" t="s">
        <v>1196</v>
      </c>
      <c r="QAR63" s="746" t="s">
        <v>1196</v>
      </c>
      <c r="QAS63" s="746" t="s">
        <v>1196</v>
      </c>
      <c r="QAT63" s="746" t="s">
        <v>1196</v>
      </c>
      <c r="QAU63" s="746" t="s">
        <v>1196</v>
      </c>
      <c r="QAV63" s="746" t="s">
        <v>1196</v>
      </c>
      <c r="QAW63" s="746" t="s">
        <v>1196</v>
      </c>
      <c r="QAX63" s="746" t="s">
        <v>1196</v>
      </c>
      <c r="QAY63" s="746" t="s">
        <v>1196</v>
      </c>
      <c r="QAZ63" s="746" t="s">
        <v>1196</v>
      </c>
      <c r="QBA63" s="746" t="s">
        <v>1196</v>
      </c>
      <c r="QBB63" s="746" t="s">
        <v>1196</v>
      </c>
      <c r="QBC63" s="746" t="s">
        <v>1196</v>
      </c>
      <c r="QBD63" s="746" t="s">
        <v>1196</v>
      </c>
      <c r="QBE63" s="746" t="s">
        <v>1196</v>
      </c>
      <c r="QBF63" s="746" t="s">
        <v>1196</v>
      </c>
      <c r="QBG63" s="746" t="s">
        <v>1196</v>
      </c>
      <c r="QBH63" s="746" t="s">
        <v>1196</v>
      </c>
      <c r="QBI63" s="746" t="s">
        <v>1196</v>
      </c>
      <c r="QBJ63" s="746" t="s">
        <v>1196</v>
      </c>
      <c r="QBK63" s="746" t="s">
        <v>1196</v>
      </c>
      <c r="QBL63" s="746" t="s">
        <v>1196</v>
      </c>
      <c r="QBM63" s="746" t="s">
        <v>1196</v>
      </c>
      <c r="QBN63" s="746" t="s">
        <v>1196</v>
      </c>
      <c r="QBO63" s="746" t="s">
        <v>1196</v>
      </c>
      <c r="QBP63" s="746" t="s">
        <v>1196</v>
      </c>
      <c r="QBQ63" s="746" t="s">
        <v>1196</v>
      </c>
      <c r="QBR63" s="746" t="s">
        <v>1196</v>
      </c>
      <c r="QBS63" s="746" t="s">
        <v>1196</v>
      </c>
      <c r="QBT63" s="746" t="s">
        <v>1196</v>
      </c>
      <c r="QBU63" s="746" t="s">
        <v>1196</v>
      </c>
      <c r="QBV63" s="746" t="s">
        <v>1196</v>
      </c>
      <c r="QBW63" s="746" t="s">
        <v>1196</v>
      </c>
      <c r="QBX63" s="746" t="s">
        <v>1196</v>
      </c>
      <c r="QBY63" s="746" t="s">
        <v>1196</v>
      </c>
      <c r="QBZ63" s="746" t="s">
        <v>1196</v>
      </c>
      <c r="QCA63" s="746" t="s">
        <v>1196</v>
      </c>
      <c r="QCB63" s="746" t="s">
        <v>1196</v>
      </c>
      <c r="QCC63" s="746" t="s">
        <v>1196</v>
      </c>
      <c r="QCD63" s="746" t="s">
        <v>1196</v>
      </c>
      <c r="QCE63" s="746" t="s">
        <v>1196</v>
      </c>
      <c r="QCF63" s="746" t="s">
        <v>1196</v>
      </c>
      <c r="QCG63" s="746" t="s">
        <v>1196</v>
      </c>
      <c r="QCH63" s="746" t="s">
        <v>1196</v>
      </c>
      <c r="QCI63" s="746" t="s">
        <v>1196</v>
      </c>
      <c r="QCJ63" s="746" t="s">
        <v>1196</v>
      </c>
      <c r="QCK63" s="746" t="s">
        <v>1196</v>
      </c>
      <c r="QCL63" s="746" t="s">
        <v>1196</v>
      </c>
      <c r="QCM63" s="746" t="s">
        <v>1196</v>
      </c>
      <c r="QCN63" s="746" t="s">
        <v>1196</v>
      </c>
      <c r="QCO63" s="746" t="s">
        <v>1196</v>
      </c>
      <c r="QCP63" s="746" t="s">
        <v>1196</v>
      </c>
      <c r="QCQ63" s="746" t="s">
        <v>1196</v>
      </c>
      <c r="QCR63" s="746" t="s">
        <v>1196</v>
      </c>
      <c r="QCS63" s="746" t="s">
        <v>1196</v>
      </c>
      <c r="QCT63" s="746" t="s">
        <v>1196</v>
      </c>
      <c r="QCU63" s="746" t="s">
        <v>1196</v>
      </c>
      <c r="QCV63" s="746" t="s">
        <v>1196</v>
      </c>
      <c r="QCW63" s="746" t="s">
        <v>1196</v>
      </c>
      <c r="QCX63" s="746" t="s">
        <v>1196</v>
      </c>
      <c r="QCY63" s="746" t="s">
        <v>1196</v>
      </c>
      <c r="QCZ63" s="746" t="s">
        <v>1196</v>
      </c>
      <c r="QDA63" s="746" t="s">
        <v>1196</v>
      </c>
      <c r="QDB63" s="746" t="s">
        <v>1196</v>
      </c>
      <c r="QDC63" s="746" t="s">
        <v>1196</v>
      </c>
      <c r="QDD63" s="746" t="s">
        <v>1196</v>
      </c>
      <c r="QDE63" s="746" t="s">
        <v>1196</v>
      </c>
      <c r="QDF63" s="746" t="s">
        <v>1196</v>
      </c>
      <c r="QDG63" s="746" t="s">
        <v>1196</v>
      </c>
      <c r="QDH63" s="746" t="s">
        <v>1196</v>
      </c>
      <c r="QDI63" s="746" t="s">
        <v>1196</v>
      </c>
      <c r="QDJ63" s="746" t="s">
        <v>1196</v>
      </c>
      <c r="QDK63" s="746" t="s">
        <v>1196</v>
      </c>
      <c r="QDL63" s="746" t="s">
        <v>1196</v>
      </c>
      <c r="QDM63" s="746" t="s">
        <v>1196</v>
      </c>
      <c r="QDN63" s="746" t="s">
        <v>1196</v>
      </c>
      <c r="QDO63" s="746" t="s">
        <v>1196</v>
      </c>
      <c r="QDP63" s="746" t="s">
        <v>1196</v>
      </c>
      <c r="QDQ63" s="746" t="s">
        <v>1196</v>
      </c>
      <c r="QDR63" s="746" t="s">
        <v>1196</v>
      </c>
      <c r="QDS63" s="746" t="s">
        <v>1196</v>
      </c>
      <c r="QDT63" s="746" t="s">
        <v>1196</v>
      </c>
      <c r="QDU63" s="746" t="s">
        <v>1196</v>
      </c>
      <c r="QDV63" s="746" t="s">
        <v>1196</v>
      </c>
      <c r="QDW63" s="746" t="s">
        <v>1196</v>
      </c>
      <c r="QDX63" s="746" t="s">
        <v>1196</v>
      </c>
      <c r="QDY63" s="746" t="s">
        <v>1196</v>
      </c>
      <c r="QDZ63" s="746" t="s">
        <v>1196</v>
      </c>
      <c r="QEA63" s="746" t="s">
        <v>1196</v>
      </c>
      <c r="QEB63" s="746" t="s">
        <v>1196</v>
      </c>
      <c r="QEC63" s="746" t="s">
        <v>1196</v>
      </c>
      <c r="QED63" s="746" t="s">
        <v>1196</v>
      </c>
      <c r="QEE63" s="746" t="s">
        <v>1196</v>
      </c>
      <c r="QEF63" s="746" t="s">
        <v>1196</v>
      </c>
      <c r="QEG63" s="746" t="s">
        <v>1196</v>
      </c>
      <c r="QEH63" s="746" t="s">
        <v>1196</v>
      </c>
      <c r="QEI63" s="746" t="s">
        <v>1196</v>
      </c>
      <c r="QEJ63" s="746" t="s">
        <v>1196</v>
      </c>
      <c r="QEK63" s="746" t="s">
        <v>1196</v>
      </c>
      <c r="QEL63" s="746" t="s">
        <v>1196</v>
      </c>
      <c r="QEM63" s="746" t="s">
        <v>1196</v>
      </c>
      <c r="QEN63" s="746" t="s">
        <v>1196</v>
      </c>
      <c r="QEO63" s="746" t="s">
        <v>1196</v>
      </c>
      <c r="QEP63" s="746" t="s">
        <v>1196</v>
      </c>
      <c r="QEQ63" s="746" t="s">
        <v>1196</v>
      </c>
      <c r="QER63" s="746" t="s">
        <v>1196</v>
      </c>
      <c r="QES63" s="746" t="s">
        <v>1196</v>
      </c>
      <c r="QET63" s="746" t="s">
        <v>1196</v>
      </c>
      <c r="QEU63" s="746" t="s">
        <v>1196</v>
      </c>
      <c r="QEV63" s="746" t="s">
        <v>1196</v>
      </c>
      <c r="QEW63" s="746" t="s">
        <v>1196</v>
      </c>
      <c r="QEX63" s="746" t="s">
        <v>1196</v>
      </c>
      <c r="QEY63" s="746" t="s">
        <v>1196</v>
      </c>
      <c r="QEZ63" s="746" t="s">
        <v>1196</v>
      </c>
      <c r="QFA63" s="746" t="s">
        <v>1196</v>
      </c>
      <c r="QFB63" s="746" t="s">
        <v>1196</v>
      </c>
      <c r="QFC63" s="746" t="s">
        <v>1196</v>
      </c>
      <c r="QFD63" s="746" t="s">
        <v>1196</v>
      </c>
      <c r="QFE63" s="746" t="s">
        <v>1196</v>
      </c>
      <c r="QFF63" s="746" t="s">
        <v>1196</v>
      </c>
      <c r="QFG63" s="746" t="s">
        <v>1196</v>
      </c>
      <c r="QFH63" s="746" t="s">
        <v>1196</v>
      </c>
      <c r="QFI63" s="746" t="s">
        <v>1196</v>
      </c>
      <c r="QFJ63" s="746" t="s">
        <v>1196</v>
      </c>
      <c r="QFK63" s="746" t="s">
        <v>1196</v>
      </c>
      <c r="QFL63" s="746" t="s">
        <v>1196</v>
      </c>
      <c r="QFM63" s="746" t="s">
        <v>1196</v>
      </c>
      <c r="QFN63" s="746" t="s">
        <v>1196</v>
      </c>
      <c r="QFO63" s="746" t="s">
        <v>1196</v>
      </c>
      <c r="QFP63" s="746" t="s">
        <v>1196</v>
      </c>
      <c r="QFQ63" s="746" t="s">
        <v>1196</v>
      </c>
      <c r="QFR63" s="746" t="s">
        <v>1196</v>
      </c>
      <c r="QFS63" s="746" t="s">
        <v>1196</v>
      </c>
      <c r="QFT63" s="746" t="s">
        <v>1196</v>
      </c>
      <c r="QFU63" s="746" t="s">
        <v>1196</v>
      </c>
      <c r="QFV63" s="746" t="s">
        <v>1196</v>
      </c>
      <c r="QFW63" s="746" t="s">
        <v>1196</v>
      </c>
      <c r="QFX63" s="746" t="s">
        <v>1196</v>
      </c>
      <c r="QFY63" s="746" t="s">
        <v>1196</v>
      </c>
      <c r="QFZ63" s="746" t="s">
        <v>1196</v>
      </c>
      <c r="QGA63" s="746" t="s">
        <v>1196</v>
      </c>
      <c r="QGB63" s="746" t="s">
        <v>1196</v>
      </c>
      <c r="QGC63" s="746" t="s">
        <v>1196</v>
      </c>
      <c r="QGD63" s="746" t="s">
        <v>1196</v>
      </c>
      <c r="QGE63" s="746" t="s">
        <v>1196</v>
      </c>
      <c r="QGF63" s="746" t="s">
        <v>1196</v>
      </c>
      <c r="QGG63" s="746" t="s">
        <v>1196</v>
      </c>
      <c r="QGH63" s="746" t="s">
        <v>1196</v>
      </c>
      <c r="QGI63" s="746" t="s">
        <v>1196</v>
      </c>
      <c r="QGJ63" s="746" t="s">
        <v>1196</v>
      </c>
      <c r="QGK63" s="746" t="s">
        <v>1196</v>
      </c>
      <c r="QGL63" s="746" t="s">
        <v>1196</v>
      </c>
      <c r="QGM63" s="746" t="s">
        <v>1196</v>
      </c>
      <c r="QGN63" s="746" t="s">
        <v>1196</v>
      </c>
      <c r="QGO63" s="746" t="s">
        <v>1196</v>
      </c>
      <c r="QGP63" s="746" t="s">
        <v>1196</v>
      </c>
      <c r="QGQ63" s="746" t="s">
        <v>1196</v>
      </c>
      <c r="QGR63" s="746" t="s">
        <v>1196</v>
      </c>
      <c r="QGS63" s="746" t="s">
        <v>1196</v>
      </c>
      <c r="QGT63" s="746" t="s">
        <v>1196</v>
      </c>
      <c r="QGU63" s="746" t="s">
        <v>1196</v>
      </c>
      <c r="QGV63" s="746" t="s">
        <v>1196</v>
      </c>
      <c r="QGW63" s="746" t="s">
        <v>1196</v>
      </c>
      <c r="QGX63" s="746" t="s">
        <v>1196</v>
      </c>
      <c r="QGY63" s="746" t="s">
        <v>1196</v>
      </c>
      <c r="QGZ63" s="746" t="s">
        <v>1196</v>
      </c>
      <c r="QHA63" s="746" t="s">
        <v>1196</v>
      </c>
      <c r="QHB63" s="746" t="s">
        <v>1196</v>
      </c>
      <c r="QHC63" s="746" t="s">
        <v>1196</v>
      </c>
      <c r="QHD63" s="746" t="s">
        <v>1196</v>
      </c>
      <c r="QHE63" s="746" t="s">
        <v>1196</v>
      </c>
      <c r="QHF63" s="746" t="s">
        <v>1196</v>
      </c>
      <c r="QHG63" s="746" t="s">
        <v>1196</v>
      </c>
      <c r="QHH63" s="746" t="s">
        <v>1196</v>
      </c>
      <c r="QHI63" s="746" t="s">
        <v>1196</v>
      </c>
      <c r="QHJ63" s="746" t="s">
        <v>1196</v>
      </c>
      <c r="QHK63" s="746" t="s">
        <v>1196</v>
      </c>
      <c r="QHL63" s="746" t="s">
        <v>1196</v>
      </c>
      <c r="QHM63" s="746" t="s">
        <v>1196</v>
      </c>
      <c r="QHN63" s="746" t="s">
        <v>1196</v>
      </c>
      <c r="QHO63" s="746" t="s">
        <v>1196</v>
      </c>
      <c r="QHP63" s="746" t="s">
        <v>1196</v>
      </c>
      <c r="QHQ63" s="746" t="s">
        <v>1196</v>
      </c>
      <c r="QHR63" s="746" t="s">
        <v>1196</v>
      </c>
      <c r="QHS63" s="746" t="s">
        <v>1196</v>
      </c>
      <c r="QHT63" s="746" t="s">
        <v>1196</v>
      </c>
      <c r="QHU63" s="746" t="s">
        <v>1196</v>
      </c>
      <c r="QHV63" s="746" t="s">
        <v>1196</v>
      </c>
      <c r="QHW63" s="746" t="s">
        <v>1196</v>
      </c>
      <c r="QHX63" s="746" t="s">
        <v>1196</v>
      </c>
      <c r="QHY63" s="746" t="s">
        <v>1196</v>
      </c>
      <c r="QHZ63" s="746" t="s">
        <v>1196</v>
      </c>
      <c r="QIA63" s="746" t="s">
        <v>1196</v>
      </c>
      <c r="QIB63" s="746" t="s">
        <v>1196</v>
      </c>
      <c r="QIC63" s="746" t="s">
        <v>1196</v>
      </c>
      <c r="QID63" s="746" t="s">
        <v>1196</v>
      </c>
      <c r="QIE63" s="746" t="s">
        <v>1196</v>
      </c>
      <c r="QIF63" s="746" t="s">
        <v>1196</v>
      </c>
      <c r="QIG63" s="746" t="s">
        <v>1196</v>
      </c>
      <c r="QIH63" s="746" t="s">
        <v>1196</v>
      </c>
      <c r="QII63" s="746" t="s">
        <v>1196</v>
      </c>
      <c r="QIJ63" s="746" t="s">
        <v>1196</v>
      </c>
      <c r="QIK63" s="746" t="s">
        <v>1196</v>
      </c>
      <c r="QIL63" s="746" t="s">
        <v>1196</v>
      </c>
      <c r="QIM63" s="746" t="s">
        <v>1196</v>
      </c>
      <c r="QIN63" s="746" t="s">
        <v>1196</v>
      </c>
      <c r="QIO63" s="746" t="s">
        <v>1196</v>
      </c>
      <c r="QIP63" s="746" t="s">
        <v>1196</v>
      </c>
      <c r="QIQ63" s="746" t="s">
        <v>1196</v>
      </c>
      <c r="QIR63" s="746" t="s">
        <v>1196</v>
      </c>
      <c r="QIS63" s="746" t="s">
        <v>1196</v>
      </c>
      <c r="QIT63" s="746" t="s">
        <v>1196</v>
      </c>
      <c r="QIU63" s="746" t="s">
        <v>1196</v>
      </c>
      <c r="QIV63" s="746" t="s">
        <v>1196</v>
      </c>
      <c r="QIW63" s="746" t="s">
        <v>1196</v>
      </c>
      <c r="QIX63" s="746" t="s">
        <v>1196</v>
      </c>
      <c r="QIY63" s="746" t="s">
        <v>1196</v>
      </c>
      <c r="QIZ63" s="746" t="s">
        <v>1196</v>
      </c>
      <c r="QJA63" s="746" t="s">
        <v>1196</v>
      </c>
      <c r="QJB63" s="746" t="s">
        <v>1196</v>
      </c>
      <c r="QJC63" s="746" t="s">
        <v>1196</v>
      </c>
      <c r="QJD63" s="746" t="s">
        <v>1196</v>
      </c>
      <c r="QJE63" s="746" t="s">
        <v>1196</v>
      </c>
      <c r="QJF63" s="746" t="s">
        <v>1196</v>
      </c>
      <c r="QJG63" s="746" t="s">
        <v>1196</v>
      </c>
      <c r="QJH63" s="746" t="s">
        <v>1196</v>
      </c>
      <c r="QJI63" s="746" t="s">
        <v>1196</v>
      </c>
      <c r="QJJ63" s="746" t="s">
        <v>1196</v>
      </c>
      <c r="QJK63" s="746" t="s">
        <v>1196</v>
      </c>
      <c r="QJL63" s="746" t="s">
        <v>1196</v>
      </c>
      <c r="QJM63" s="746" t="s">
        <v>1196</v>
      </c>
      <c r="QJN63" s="746" t="s">
        <v>1196</v>
      </c>
      <c r="QJO63" s="746" t="s">
        <v>1196</v>
      </c>
      <c r="QJP63" s="746" t="s">
        <v>1196</v>
      </c>
      <c r="QJQ63" s="746" t="s">
        <v>1196</v>
      </c>
      <c r="QJR63" s="746" t="s">
        <v>1196</v>
      </c>
      <c r="QJS63" s="746" t="s">
        <v>1196</v>
      </c>
      <c r="QJT63" s="746" t="s">
        <v>1196</v>
      </c>
      <c r="QJU63" s="746" t="s">
        <v>1196</v>
      </c>
      <c r="QJV63" s="746" t="s">
        <v>1196</v>
      </c>
      <c r="QJW63" s="746" t="s">
        <v>1196</v>
      </c>
      <c r="QJX63" s="746" t="s">
        <v>1196</v>
      </c>
      <c r="QJY63" s="746" t="s">
        <v>1196</v>
      </c>
      <c r="QJZ63" s="746" t="s">
        <v>1196</v>
      </c>
      <c r="QKA63" s="746" t="s">
        <v>1196</v>
      </c>
      <c r="QKB63" s="746" t="s">
        <v>1196</v>
      </c>
      <c r="QKC63" s="746" t="s">
        <v>1196</v>
      </c>
      <c r="QKD63" s="746" t="s">
        <v>1196</v>
      </c>
      <c r="QKE63" s="746" t="s">
        <v>1196</v>
      </c>
      <c r="QKF63" s="746" t="s">
        <v>1196</v>
      </c>
      <c r="QKG63" s="746" t="s">
        <v>1196</v>
      </c>
      <c r="QKH63" s="746" t="s">
        <v>1196</v>
      </c>
      <c r="QKI63" s="746" t="s">
        <v>1196</v>
      </c>
      <c r="QKJ63" s="746" t="s">
        <v>1196</v>
      </c>
      <c r="QKK63" s="746" t="s">
        <v>1196</v>
      </c>
      <c r="QKL63" s="746" t="s">
        <v>1196</v>
      </c>
      <c r="QKM63" s="746" t="s">
        <v>1196</v>
      </c>
      <c r="QKN63" s="746" t="s">
        <v>1196</v>
      </c>
      <c r="QKO63" s="746" t="s">
        <v>1196</v>
      </c>
      <c r="QKP63" s="746" t="s">
        <v>1196</v>
      </c>
      <c r="QKQ63" s="746" t="s">
        <v>1196</v>
      </c>
      <c r="QKR63" s="746" t="s">
        <v>1196</v>
      </c>
      <c r="QKS63" s="746" t="s">
        <v>1196</v>
      </c>
      <c r="QKT63" s="746" t="s">
        <v>1196</v>
      </c>
      <c r="QKU63" s="746" t="s">
        <v>1196</v>
      </c>
      <c r="QKV63" s="746" t="s">
        <v>1196</v>
      </c>
      <c r="QKW63" s="746" t="s">
        <v>1196</v>
      </c>
      <c r="QKX63" s="746" t="s">
        <v>1196</v>
      </c>
      <c r="QKY63" s="746" t="s">
        <v>1196</v>
      </c>
      <c r="QKZ63" s="746" t="s">
        <v>1196</v>
      </c>
      <c r="QLA63" s="746" t="s">
        <v>1196</v>
      </c>
      <c r="QLB63" s="746" t="s">
        <v>1196</v>
      </c>
      <c r="QLC63" s="746" t="s">
        <v>1196</v>
      </c>
      <c r="QLD63" s="746" t="s">
        <v>1196</v>
      </c>
      <c r="QLE63" s="746" t="s">
        <v>1196</v>
      </c>
      <c r="QLF63" s="746" t="s">
        <v>1196</v>
      </c>
      <c r="QLG63" s="746" t="s">
        <v>1196</v>
      </c>
      <c r="QLH63" s="746" t="s">
        <v>1196</v>
      </c>
      <c r="QLI63" s="746" t="s">
        <v>1196</v>
      </c>
      <c r="QLJ63" s="746" t="s">
        <v>1196</v>
      </c>
      <c r="QLK63" s="746" t="s">
        <v>1196</v>
      </c>
      <c r="QLL63" s="746" t="s">
        <v>1196</v>
      </c>
      <c r="QLM63" s="746" t="s">
        <v>1196</v>
      </c>
      <c r="QLN63" s="746" t="s">
        <v>1196</v>
      </c>
      <c r="QLO63" s="746" t="s">
        <v>1196</v>
      </c>
      <c r="QLP63" s="746" t="s">
        <v>1196</v>
      </c>
      <c r="QLQ63" s="746" t="s">
        <v>1196</v>
      </c>
      <c r="QLR63" s="746" t="s">
        <v>1196</v>
      </c>
      <c r="QLS63" s="746" t="s">
        <v>1196</v>
      </c>
      <c r="QLT63" s="746" t="s">
        <v>1196</v>
      </c>
      <c r="QLU63" s="746" t="s">
        <v>1196</v>
      </c>
      <c r="QLV63" s="746" t="s">
        <v>1196</v>
      </c>
      <c r="QLW63" s="746" t="s">
        <v>1196</v>
      </c>
      <c r="QLX63" s="746" t="s">
        <v>1196</v>
      </c>
      <c r="QLY63" s="746" t="s">
        <v>1196</v>
      </c>
      <c r="QLZ63" s="746" t="s">
        <v>1196</v>
      </c>
      <c r="QMA63" s="746" t="s">
        <v>1196</v>
      </c>
      <c r="QMB63" s="746" t="s">
        <v>1196</v>
      </c>
      <c r="QMC63" s="746" t="s">
        <v>1196</v>
      </c>
      <c r="QMD63" s="746" t="s">
        <v>1196</v>
      </c>
      <c r="QME63" s="746" t="s">
        <v>1196</v>
      </c>
      <c r="QMF63" s="746" t="s">
        <v>1196</v>
      </c>
      <c r="QMG63" s="746" t="s">
        <v>1196</v>
      </c>
      <c r="QMH63" s="746" t="s">
        <v>1196</v>
      </c>
      <c r="QMI63" s="746" t="s">
        <v>1196</v>
      </c>
      <c r="QMJ63" s="746" t="s">
        <v>1196</v>
      </c>
      <c r="QMK63" s="746" t="s">
        <v>1196</v>
      </c>
      <c r="QML63" s="746" t="s">
        <v>1196</v>
      </c>
      <c r="QMM63" s="746" t="s">
        <v>1196</v>
      </c>
      <c r="QMN63" s="746" t="s">
        <v>1196</v>
      </c>
      <c r="QMO63" s="746" t="s">
        <v>1196</v>
      </c>
      <c r="QMP63" s="746" t="s">
        <v>1196</v>
      </c>
      <c r="QMQ63" s="746" t="s">
        <v>1196</v>
      </c>
      <c r="QMR63" s="746" t="s">
        <v>1196</v>
      </c>
      <c r="QMS63" s="746" t="s">
        <v>1196</v>
      </c>
      <c r="QMT63" s="746" t="s">
        <v>1196</v>
      </c>
      <c r="QMU63" s="746" t="s">
        <v>1196</v>
      </c>
      <c r="QMV63" s="746" t="s">
        <v>1196</v>
      </c>
      <c r="QMW63" s="746" t="s">
        <v>1196</v>
      </c>
      <c r="QMX63" s="746" t="s">
        <v>1196</v>
      </c>
      <c r="QMY63" s="746" t="s">
        <v>1196</v>
      </c>
      <c r="QMZ63" s="746" t="s">
        <v>1196</v>
      </c>
      <c r="QNA63" s="746" t="s">
        <v>1196</v>
      </c>
      <c r="QNB63" s="746" t="s">
        <v>1196</v>
      </c>
      <c r="QNC63" s="746" t="s">
        <v>1196</v>
      </c>
      <c r="QND63" s="746" t="s">
        <v>1196</v>
      </c>
      <c r="QNE63" s="746" t="s">
        <v>1196</v>
      </c>
      <c r="QNF63" s="746" t="s">
        <v>1196</v>
      </c>
      <c r="QNG63" s="746" t="s">
        <v>1196</v>
      </c>
      <c r="QNH63" s="746" t="s">
        <v>1196</v>
      </c>
      <c r="QNI63" s="746" t="s">
        <v>1196</v>
      </c>
      <c r="QNJ63" s="746" t="s">
        <v>1196</v>
      </c>
      <c r="QNK63" s="746" t="s">
        <v>1196</v>
      </c>
      <c r="QNL63" s="746" t="s">
        <v>1196</v>
      </c>
      <c r="QNM63" s="746" t="s">
        <v>1196</v>
      </c>
      <c r="QNN63" s="746" t="s">
        <v>1196</v>
      </c>
      <c r="QNO63" s="746" t="s">
        <v>1196</v>
      </c>
      <c r="QNP63" s="746" t="s">
        <v>1196</v>
      </c>
      <c r="QNQ63" s="746" t="s">
        <v>1196</v>
      </c>
      <c r="QNR63" s="746" t="s">
        <v>1196</v>
      </c>
      <c r="QNS63" s="746" t="s">
        <v>1196</v>
      </c>
      <c r="QNT63" s="746" t="s">
        <v>1196</v>
      </c>
      <c r="QNU63" s="746" t="s">
        <v>1196</v>
      </c>
      <c r="QNV63" s="746" t="s">
        <v>1196</v>
      </c>
      <c r="QNW63" s="746" t="s">
        <v>1196</v>
      </c>
      <c r="QNX63" s="746" t="s">
        <v>1196</v>
      </c>
      <c r="QNY63" s="746" t="s">
        <v>1196</v>
      </c>
      <c r="QNZ63" s="746" t="s">
        <v>1196</v>
      </c>
      <c r="QOA63" s="746" t="s">
        <v>1196</v>
      </c>
      <c r="QOB63" s="746" t="s">
        <v>1196</v>
      </c>
      <c r="QOC63" s="746" t="s">
        <v>1196</v>
      </c>
      <c r="QOD63" s="746" t="s">
        <v>1196</v>
      </c>
      <c r="QOE63" s="746" t="s">
        <v>1196</v>
      </c>
      <c r="QOF63" s="746" t="s">
        <v>1196</v>
      </c>
      <c r="QOG63" s="746" t="s">
        <v>1196</v>
      </c>
      <c r="QOH63" s="746" t="s">
        <v>1196</v>
      </c>
      <c r="QOI63" s="746" t="s">
        <v>1196</v>
      </c>
      <c r="QOJ63" s="746" t="s">
        <v>1196</v>
      </c>
      <c r="QOK63" s="746" t="s">
        <v>1196</v>
      </c>
      <c r="QOL63" s="746" t="s">
        <v>1196</v>
      </c>
      <c r="QOM63" s="746" t="s">
        <v>1196</v>
      </c>
      <c r="QON63" s="746" t="s">
        <v>1196</v>
      </c>
      <c r="QOO63" s="746" t="s">
        <v>1196</v>
      </c>
      <c r="QOP63" s="746" t="s">
        <v>1196</v>
      </c>
      <c r="QOQ63" s="746" t="s">
        <v>1196</v>
      </c>
      <c r="QOR63" s="746" t="s">
        <v>1196</v>
      </c>
      <c r="QOS63" s="746" t="s">
        <v>1196</v>
      </c>
      <c r="QOT63" s="746" t="s">
        <v>1196</v>
      </c>
      <c r="QOU63" s="746" t="s">
        <v>1196</v>
      </c>
      <c r="QOV63" s="746" t="s">
        <v>1196</v>
      </c>
      <c r="QOW63" s="746" t="s">
        <v>1196</v>
      </c>
      <c r="QOX63" s="746" t="s">
        <v>1196</v>
      </c>
      <c r="QOY63" s="746" t="s">
        <v>1196</v>
      </c>
      <c r="QOZ63" s="746" t="s">
        <v>1196</v>
      </c>
      <c r="QPA63" s="746" t="s">
        <v>1196</v>
      </c>
      <c r="QPB63" s="746" t="s">
        <v>1196</v>
      </c>
      <c r="QPC63" s="746" t="s">
        <v>1196</v>
      </c>
      <c r="QPD63" s="746" t="s">
        <v>1196</v>
      </c>
      <c r="QPE63" s="746" t="s">
        <v>1196</v>
      </c>
      <c r="QPF63" s="746" t="s">
        <v>1196</v>
      </c>
      <c r="QPG63" s="746" t="s">
        <v>1196</v>
      </c>
      <c r="QPH63" s="746" t="s">
        <v>1196</v>
      </c>
      <c r="QPI63" s="746" t="s">
        <v>1196</v>
      </c>
      <c r="QPJ63" s="746" t="s">
        <v>1196</v>
      </c>
      <c r="QPK63" s="746" t="s">
        <v>1196</v>
      </c>
      <c r="QPL63" s="746" t="s">
        <v>1196</v>
      </c>
      <c r="QPM63" s="746" t="s">
        <v>1196</v>
      </c>
      <c r="QPN63" s="746" t="s">
        <v>1196</v>
      </c>
      <c r="QPO63" s="746" t="s">
        <v>1196</v>
      </c>
      <c r="QPP63" s="746" t="s">
        <v>1196</v>
      </c>
      <c r="QPQ63" s="746" t="s">
        <v>1196</v>
      </c>
      <c r="QPR63" s="746" t="s">
        <v>1196</v>
      </c>
      <c r="QPS63" s="746" t="s">
        <v>1196</v>
      </c>
      <c r="QPT63" s="746" t="s">
        <v>1196</v>
      </c>
      <c r="QPU63" s="746" t="s">
        <v>1196</v>
      </c>
      <c r="QPV63" s="746" t="s">
        <v>1196</v>
      </c>
      <c r="QPW63" s="746" t="s">
        <v>1196</v>
      </c>
      <c r="QPX63" s="746" t="s">
        <v>1196</v>
      </c>
      <c r="QPY63" s="746" t="s">
        <v>1196</v>
      </c>
      <c r="QPZ63" s="746" t="s">
        <v>1196</v>
      </c>
      <c r="QQA63" s="746" t="s">
        <v>1196</v>
      </c>
      <c r="QQB63" s="746" t="s">
        <v>1196</v>
      </c>
      <c r="QQC63" s="746" t="s">
        <v>1196</v>
      </c>
      <c r="QQD63" s="746" t="s">
        <v>1196</v>
      </c>
      <c r="QQE63" s="746" t="s">
        <v>1196</v>
      </c>
      <c r="QQF63" s="746" t="s">
        <v>1196</v>
      </c>
      <c r="QQG63" s="746" t="s">
        <v>1196</v>
      </c>
      <c r="QQH63" s="746" t="s">
        <v>1196</v>
      </c>
      <c r="QQI63" s="746" t="s">
        <v>1196</v>
      </c>
      <c r="QQJ63" s="746" t="s">
        <v>1196</v>
      </c>
      <c r="QQK63" s="746" t="s">
        <v>1196</v>
      </c>
      <c r="QQL63" s="746" t="s">
        <v>1196</v>
      </c>
      <c r="QQM63" s="746" t="s">
        <v>1196</v>
      </c>
      <c r="QQN63" s="746" t="s">
        <v>1196</v>
      </c>
      <c r="QQO63" s="746" t="s">
        <v>1196</v>
      </c>
      <c r="QQP63" s="746" t="s">
        <v>1196</v>
      </c>
      <c r="QQQ63" s="746" t="s">
        <v>1196</v>
      </c>
      <c r="QQR63" s="746" t="s">
        <v>1196</v>
      </c>
      <c r="QQS63" s="746" t="s">
        <v>1196</v>
      </c>
      <c r="QQT63" s="746" t="s">
        <v>1196</v>
      </c>
      <c r="QQU63" s="746" t="s">
        <v>1196</v>
      </c>
      <c r="QQV63" s="746" t="s">
        <v>1196</v>
      </c>
      <c r="QQW63" s="746" t="s">
        <v>1196</v>
      </c>
      <c r="QQX63" s="746" t="s">
        <v>1196</v>
      </c>
      <c r="QQY63" s="746" t="s">
        <v>1196</v>
      </c>
      <c r="QQZ63" s="746" t="s">
        <v>1196</v>
      </c>
      <c r="QRA63" s="746" t="s">
        <v>1196</v>
      </c>
      <c r="QRB63" s="746" t="s">
        <v>1196</v>
      </c>
      <c r="QRC63" s="746" t="s">
        <v>1196</v>
      </c>
      <c r="QRD63" s="746" t="s">
        <v>1196</v>
      </c>
      <c r="QRE63" s="746" t="s">
        <v>1196</v>
      </c>
      <c r="QRF63" s="746" t="s">
        <v>1196</v>
      </c>
      <c r="QRG63" s="746" t="s">
        <v>1196</v>
      </c>
      <c r="QRH63" s="746" t="s">
        <v>1196</v>
      </c>
      <c r="QRI63" s="746" t="s">
        <v>1196</v>
      </c>
      <c r="QRJ63" s="746" t="s">
        <v>1196</v>
      </c>
      <c r="QRK63" s="746" t="s">
        <v>1196</v>
      </c>
      <c r="QRL63" s="746" t="s">
        <v>1196</v>
      </c>
      <c r="QRM63" s="746" t="s">
        <v>1196</v>
      </c>
      <c r="QRN63" s="746" t="s">
        <v>1196</v>
      </c>
      <c r="QRO63" s="746" t="s">
        <v>1196</v>
      </c>
      <c r="QRP63" s="746" t="s">
        <v>1196</v>
      </c>
      <c r="QRQ63" s="746" t="s">
        <v>1196</v>
      </c>
      <c r="QRR63" s="746" t="s">
        <v>1196</v>
      </c>
      <c r="QRS63" s="746" t="s">
        <v>1196</v>
      </c>
      <c r="QRT63" s="746" t="s">
        <v>1196</v>
      </c>
      <c r="QRU63" s="746" t="s">
        <v>1196</v>
      </c>
      <c r="QRV63" s="746" t="s">
        <v>1196</v>
      </c>
      <c r="QRW63" s="746" t="s">
        <v>1196</v>
      </c>
      <c r="QRX63" s="746" t="s">
        <v>1196</v>
      </c>
      <c r="QRY63" s="746" t="s">
        <v>1196</v>
      </c>
      <c r="QRZ63" s="746" t="s">
        <v>1196</v>
      </c>
      <c r="QSA63" s="746" t="s">
        <v>1196</v>
      </c>
      <c r="QSB63" s="746" t="s">
        <v>1196</v>
      </c>
      <c r="QSC63" s="746" t="s">
        <v>1196</v>
      </c>
      <c r="QSD63" s="746" t="s">
        <v>1196</v>
      </c>
      <c r="QSE63" s="746" t="s">
        <v>1196</v>
      </c>
      <c r="QSF63" s="746" t="s">
        <v>1196</v>
      </c>
      <c r="QSG63" s="746" t="s">
        <v>1196</v>
      </c>
      <c r="QSH63" s="746" t="s">
        <v>1196</v>
      </c>
      <c r="QSI63" s="746" t="s">
        <v>1196</v>
      </c>
      <c r="QSJ63" s="746" t="s">
        <v>1196</v>
      </c>
      <c r="QSK63" s="746" t="s">
        <v>1196</v>
      </c>
      <c r="QSL63" s="746" t="s">
        <v>1196</v>
      </c>
      <c r="QSM63" s="746" t="s">
        <v>1196</v>
      </c>
      <c r="QSN63" s="746" t="s">
        <v>1196</v>
      </c>
      <c r="QSO63" s="746" t="s">
        <v>1196</v>
      </c>
      <c r="QSP63" s="746" t="s">
        <v>1196</v>
      </c>
      <c r="QSQ63" s="746" t="s">
        <v>1196</v>
      </c>
      <c r="QSR63" s="746" t="s">
        <v>1196</v>
      </c>
      <c r="QSS63" s="746" t="s">
        <v>1196</v>
      </c>
      <c r="QST63" s="746" t="s">
        <v>1196</v>
      </c>
      <c r="QSU63" s="746" t="s">
        <v>1196</v>
      </c>
      <c r="QSV63" s="746" t="s">
        <v>1196</v>
      </c>
      <c r="QSW63" s="746" t="s">
        <v>1196</v>
      </c>
      <c r="QSX63" s="746" t="s">
        <v>1196</v>
      </c>
      <c r="QSY63" s="746" t="s">
        <v>1196</v>
      </c>
      <c r="QSZ63" s="746" t="s">
        <v>1196</v>
      </c>
      <c r="QTA63" s="746" t="s">
        <v>1196</v>
      </c>
      <c r="QTB63" s="746" t="s">
        <v>1196</v>
      </c>
      <c r="QTC63" s="746" t="s">
        <v>1196</v>
      </c>
      <c r="QTD63" s="746" t="s">
        <v>1196</v>
      </c>
      <c r="QTE63" s="746" t="s">
        <v>1196</v>
      </c>
      <c r="QTF63" s="746" t="s">
        <v>1196</v>
      </c>
      <c r="QTG63" s="746" t="s">
        <v>1196</v>
      </c>
      <c r="QTH63" s="746" t="s">
        <v>1196</v>
      </c>
      <c r="QTI63" s="746" t="s">
        <v>1196</v>
      </c>
      <c r="QTJ63" s="746" t="s">
        <v>1196</v>
      </c>
      <c r="QTK63" s="746" t="s">
        <v>1196</v>
      </c>
      <c r="QTL63" s="746" t="s">
        <v>1196</v>
      </c>
      <c r="QTM63" s="746" t="s">
        <v>1196</v>
      </c>
      <c r="QTN63" s="746" t="s">
        <v>1196</v>
      </c>
      <c r="QTO63" s="746" t="s">
        <v>1196</v>
      </c>
      <c r="QTP63" s="746" t="s">
        <v>1196</v>
      </c>
      <c r="QTQ63" s="746" t="s">
        <v>1196</v>
      </c>
      <c r="QTR63" s="746" t="s">
        <v>1196</v>
      </c>
      <c r="QTS63" s="746" t="s">
        <v>1196</v>
      </c>
      <c r="QTT63" s="746" t="s">
        <v>1196</v>
      </c>
      <c r="QTU63" s="746" t="s">
        <v>1196</v>
      </c>
      <c r="QTV63" s="746" t="s">
        <v>1196</v>
      </c>
      <c r="QTW63" s="746" t="s">
        <v>1196</v>
      </c>
      <c r="QTX63" s="746" t="s">
        <v>1196</v>
      </c>
      <c r="QTY63" s="746" t="s">
        <v>1196</v>
      </c>
      <c r="QTZ63" s="746" t="s">
        <v>1196</v>
      </c>
      <c r="QUA63" s="746" t="s">
        <v>1196</v>
      </c>
      <c r="QUB63" s="746" t="s">
        <v>1196</v>
      </c>
      <c r="QUC63" s="746" t="s">
        <v>1196</v>
      </c>
      <c r="QUD63" s="746" t="s">
        <v>1196</v>
      </c>
      <c r="QUE63" s="746" t="s">
        <v>1196</v>
      </c>
      <c r="QUF63" s="746" t="s">
        <v>1196</v>
      </c>
      <c r="QUG63" s="746" t="s">
        <v>1196</v>
      </c>
      <c r="QUH63" s="746" t="s">
        <v>1196</v>
      </c>
      <c r="QUI63" s="746" t="s">
        <v>1196</v>
      </c>
      <c r="QUJ63" s="746" t="s">
        <v>1196</v>
      </c>
      <c r="QUK63" s="746" t="s">
        <v>1196</v>
      </c>
      <c r="QUL63" s="746" t="s">
        <v>1196</v>
      </c>
      <c r="QUM63" s="746" t="s">
        <v>1196</v>
      </c>
      <c r="QUN63" s="746" t="s">
        <v>1196</v>
      </c>
      <c r="QUO63" s="746" t="s">
        <v>1196</v>
      </c>
      <c r="QUP63" s="746" t="s">
        <v>1196</v>
      </c>
      <c r="QUQ63" s="746" t="s">
        <v>1196</v>
      </c>
      <c r="QUR63" s="746" t="s">
        <v>1196</v>
      </c>
      <c r="QUS63" s="746" t="s">
        <v>1196</v>
      </c>
      <c r="QUT63" s="746" t="s">
        <v>1196</v>
      </c>
      <c r="QUU63" s="746" t="s">
        <v>1196</v>
      </c>
      <c r="QUV63" s="746" t="s">
        <v>1196</v>
      </c>
      <c r="QUW63" s="746" t="s">
        <v>1196</v>
      </c>
      <c r="QUX63" s="746" t="s">
        <v>1196</v>
      </c>
      <c r="QUY63" s="746" t="s">
        <v>1196</v>
      </c>
      <c r="QUZ63" s="746" t="s">
        <v>1196</v>
      </c>
      <c r="QVA63" s="746" t="s">
        <v>1196</v>
      </c>
      <c r="QVB63" s="746" t="s">
        <v>1196</v>
      </c>
      <c r="QVC63" s="746" t="s">
        <v>1196</v>
      </c>
      <c r="QVD63" s="746" t="s">
        <v>1196</v>
      </c>
      <c r="QVE63" s="746" t="s">
        <v>1196</v>
      </c>
      <c r="QVF63" s="746" t="s">
        <v>1196</v>
      </c>
      <c r="QVG63" s="746" t="s">
        <v>1196</v>
      </c>
      <c r="QVH63" s="746" t="s">
        <v>1196</v>
      </c>
      <c r="QVI63" s="746" t="s">
        <v>1196</v>
      </c>
      <c r="QVJ63" s="746" t="s">
        <v>1196</v>
      </c>
      <c r="QVK63" s="746" t="s">
        <v>1196</v>
      </c>
      <c r="QVL63" s="746" t="s">
        <v>1196</v>
      </c>
      <c r="QVM63" s="746" t="s">
        <v>1196</v>
      </c>
      <c r="QVN63" s="746" t="s">
        <v>1196</v>
      </c>
      <c r="QVO63" s="746" t="s">
        <v>1196</v>
      </c>
      <c r="QVP63" s="746" t="s">
        <v>1196</v>
      </c>
      <c r="QVQ63" s="746" t="s">
        <v>1196</v>
      </c>
      <c r="QVR63" s="746" t="s">
        <v>1196</v>
      </c>
      <c r="QVS63" s="746" t="s">
        <v>1196</v>
      </c>
      <c r="QVT63" s="746" t="s">
        <v>1196</v>
      </c>
      <c r="QVU63" s="746" t="s">
        <v>1196</v>
      </c>
      <c r="QVV63" s="746" t="s">
        <v>1196</v>
      </c>
      <c r="QVW63" s="746" t="s">
        <v>1196</v>
      </c>
      <c r="QVX63" s="746" t="s">
        <v>1196</v>
      </c>
      <c r="QVY63" s="746" t="s">
        <v>1196</v>
      </c>
      <c r="QVZ63" s="746" t="s">
        <v>1196</v>
      </c>
      <c r="QWA63" s="746" t="s">
        <v>1196</v>
      </c>
      <c r="QWB63" s="746" t="s">
        <v>1196</v>
      </c>
      <c r="QWC63" s="746" t="s">
        <v>1196</v>
      </c>
      <c r="QWD63" s="746" t="s">
        <v>1196</v>
      </c>
      <c r="QWE63" s="746" t="s">
        <v>1196</v>
      </c>
      <c r="QWF63" s="746" t="s">
        <v>1196</v>
      </c>
      <c r="QWG63" s="746" t="s">
        <v>1196</v>
      </c>
      <c r="QWH63" s="746" t="s">
        <v>1196</v>
      </c>
      <c r="QWI63" s="746" t="s">
        <v>1196</v>
      </c>
      <c r="QWJ63" s="746" t="s">
        <v>1196</v>
      </c>
      <c r="QWK63" s="746" t="s">
        <v>1196</v>
      </c>
      <c r="QWL63" s="746" t="s">
        <v>1196</v>
      </c>
      <c r="QWM63" s="746" t="s">
        <v>1196</v>
      </c>
      <c r="QWN63" s="746" t="s">
        <v>1196</v>
      </c>
      <c r="QWO63" s="746" t="s">
        <v>1196</v>
      </c>
      <c r="QWP63" s="746" t="s">
        <v>1196</v>
      </c>
      <c r="QWQ63" s="746" t="s">
        <v>1196</v>
      </c>
      <c r="QWR63" s="746" t="s">
        <v>1196</v>
      </c>
      <c r="QWS63" s="746" t="s">
        <v>1196</v>
      </c>
      <c r="QWT63" s="746" t="s">
        <v>1196</v>
      </c>
      <c r="QWU63" s="746" t="s">
        <v>1196</v>
      </c>
      <c r="QWV63" s="746" t="s">
        <v>1196</v>
      </c>
      <c r="QWW63" s="746" t="s">
        <v>1196</v>
      </c>
      <c r="QWX63" s="746" t="s">
        <v>1196</v>
      </c>
      <c r="QWY63" s="746" t="s">
        <v>1196</v>
      </c>
      <c r="QWZ63" s="746" t="s">
        <v>1196</v>
      </c>
      <c r="QXA63" s="746" t="s">
        <v>1196</v>
      </c>
      <c r="QXB63" s="746" t="s">
        <v>1196</v>
      </c>
      <c r="QXC63" s="746" t="s">
        <v>1196</v>
      </c>
      <c r="QXD63" s="746" t="s">
        <v>1196</v>
      </c>
      <c r="QXE63" s="746" t="s">
        <v>1196</v>
      </c>
      <c r="QXF63" s="746" t="s">
        <v>1196</v>
      </c>
      <c r="QXG63" s="746" t="s">
        <v>1196</v>
      </c>
      <c r="QXH63" s="746" t="s">
        <v>1196</v>
      </c>
      <c r="QXI63" s="746" t="s">
        <v>1196</v>
      </c>
      <c r="QXJ63" s="746" t="s">
        <v>1196</v>
      </c>
      <c r="QXK63" s="746" t="s">
        <v>1196</v>
      </c>
      <c r="QXL63" s="746" t="s">
        <v>1196</v>
      </c>
      <c r="QXM63" s="746" t="s">
        <v>1196</v>
      </c>
      <c r="QXN63" s="746" t="s">
        <v>1196</v>
      </c>
      <c r="QXO63" s="746" t="s">
        <v>1196</v>
      </c>
      <c r="QXP63" s="746" t="s">
        <v>1196</v>
      </c>
      <c r="QXQ63" s="746" t="s">
        <v>1196</v>
      </c>
      <c r="QXR63" s="746" t="s">
        <v>1196</v>
      </c>
      <c r="QXS63" s="746" t="s">
        <v>1196</v>
      </c>
      <c r="QXT63" s="746" t="s">
        <v>1196</v>
      </c>
      <c r="QXU63" s="746" t="s">
        <v>1196</v>
      </c>
      <c r="QXV63" s="746" t="s">
        <v>1196</v>
      </c>
      <c r="QXW63" s="746" t="s">
        <v>1196</v>
      </c>
      <c r="QXX63" s="746" t="s">
        <v>1196</v>
      </c>
      <c r="QXY63" s="746" t="s">
        <v>1196</v>
      </c>
      <c r="QXZ63" s="746" t="s">
        <v>1196</v>
      </c>
      <c r="QYA63" s="746" t="s">
        <v>1196</v>
      </c>
      <c r="QYB63" s="746" t="s">
        <v>1196</v>
      </c>
      <c r="QYC63" s="746" t="s">
        <v>1196</v>
      </c>
      <c r="QYD63" s="746" t="s">
        <v>1196</v>
      </c>
      <c r="QYE63" s="746" t="s">
        <v>1196</v>
      </c>
      <c r="QYF63" s="746" t="s">
        <v>1196</v>
      </c>
      <c r="QYG63" s="746" t="s">
        <v>1196</v>
      </c>
      <c r="QYH63" s="746" t="s">
        <v>1196</v>
      </c>
      <c r="QYI63" s="746" t="s">
        <v>1196</v>
      </c>
      <c r="QYJ63" s="746" t="s">
        <v>1196</v>
      </c>
      <c r="QYK63" s="746" t="s">
        <v>1196</v>
      </c>
      <c r="QYL63" s="746" t="s">
        <v>1196</v>
      </c>
      <c r="QYM63" s="746" t="s">
        <v>1196</v>
      </c>
      <c r="QYN63" s="746" t="s">
        <v>1196</v>
      </c>
      <c r="QYO63" s="746" t="s">
        <v>1196</v>
      </c>
      <c r="QYP63" s="746" t="s">
        <v>1196</v>
      </c>
      <c r="QYQ63" s="746" t="s">
        <v>1196</v>
      </c>
      <c r="QYR63" s="746" t="s">
        <v>1196</v>
      </c>
      <c r="QYS63" s="746" t="s">
        <v>1196</v>
      </c>
      <c r="QYT63" s="746" t="s">
        <v>1196</v>
      </c>
      <c r="QYU63" s="746" t="s">
        <v>1196</v>
      </c>
      <c r="QYV63" s="746" t="s">
        <v>1196</v>
      </c>
      <c r="QYW63" s="746" t="s">
        <v>1196</v>
      </c>
      <c r="QYX63" s="746" t="s">
        <v>1196</v>
      </c>
      <c r="QYY63" s="746" t="s">
        <v>1196</v>
      </c>
      <c r="QYZ63" s="746" t="s">
        <v>1196</v>
      </c>
      <c r="QZA63" s="746" t="s">
        <v>1196</v>
      </c>
      <c r="QZB63" s="746" t="s">
        <v>1196</v>
      </c>
      <c r="QZC63" s="746" t="s">
        <v>1196</v>
      </c>
      <c r="QZD63" s="746" t="s">
        <v>1196</v>
      </c>
      <c r="QZE63" s="746" t="s">
        <v>1196</v>
      </c>
      <c r="QZF63" s="746" t="s">
        <v>1196</v>
      </c>
      <c r="QZG63" s="746" t="s">
        <v>1196</v>
      </c>
      <c r="QZH63" s="746" t="s">
        <v>1196</v>
      </c>
      <c r="QZI63" s="746" t="s">
        <v>1196</v>
      </c>
      <c r="QZJ63" s="746" t="s">
        <v>1196</v>
      </c>
      <c r="QZK63" s="746" t="s">
        <v>1196</v>
      </c>
      <c r="QZL63" s="746" t="s">
        <v>1196</v>
      </c>
      <c r="QZM63" s="746" t="s">
        <v>1196</v>
      </c>
      <c r="QZN63" s="746" t="s">
        <v>1196</v>
      </c>
      <c r="QZO63" s="746" t="s">
        <v>1196</v>
      </c>
      <c r="QZP63" s="746" t="s">
        <v>1196</v>
      </c>
      <c r="QZQ63" s="746" t="s">
        <v>1196</v>
      </c>
      <c r="QZR63" s="746" t="s">
        <v>1196</v>
      </c>
      <c r="QZS63" s="746" t="s">
        <v>1196</v>
      </c>
      <c r="QZT63" s="746" t="s">
        <v>1196</v>
      </c>
      <c r="QZU63" s="746" t="s">
        <v>1196</v>
      </c>
      <c r="QZV63" s="746" t="s">
        <v>1196</v>
      </c>
      <c r="QZW63" s="746" t="s">
        <v>1196</v>
      </c>
      <c r="QZX63" s="746" t="s">
        <v>1196</v>
      </c>
      <c r="QZY63" s="746" t="s">
        <v>1196</v>
      </c>
      <c r="QZZ63" s="746" t="s">
        <v>1196</v>
      </c>
      <c r="RAA63" s="746" t="s">
        <v>1196</v>
      </c>
      <c r="RAB63" s="746" t="s">
        <v>1196</v>
      </c>
      <c r="RAC63" s="746" t="s">
        <v>1196</v>
      </c>
      <c r="RAD63" s="746" t="s">
        <v>1196</v>
      </c>
      <c r="RAE63" s="746" t="s">
        <v>1196</v>
      </c>
      <c r="RAF63" s="746" t="s">
        <v>1196</v>
      </c>
      <c r="RAG63" s="746" t="s">
        <v>1196</v>
      </c>
      <c r="RAH63" s="746" t="s">
        <v>1196</v>
      </c>
      <c r="RAI63" s="746" t="s">
        <v>1196</v>
      </c>
      <c r="RAJ63" s="746" t="s">
        <v>1196</v>
      </c>
      <c r="RAK63" s="746" t="s">
        <v>1196</v>
      </c>
      <c r="RAL63" s="746" t="s">
        <v>1196</v>
      </c>
      <c r="RAM63" s="746" t="s">
        <v>1196</v>
      </c>
      <c r="RAN63" s="746" t="s">
        <v>1196</v>
      </c>
      <c r="RAO63" s="746" t="s">
        <v>1196</v>
      </c>
      <c r="RAP63" s="746" t="s">
        <v>1196</v>
      </c>
      <c r="RAQ63" s="746" t="s">
        <v>1196</v>
      </c>
      <c r="RAR63" s="746" t="s">
        <v>1196</v>
      </c>
      <c r="RAS63" s="746" t="s">
        <v>1196</v>
      </c>
      <c r="RAT63" s="746" t="s">
        <v>1196</v>
      </c>
      <c r="RAU63" s="746" t="s">
        <v>1196</v>
      </c>
      <c r="RAV63" s="746" t="s">
        <v>1196</v>
      </c>
      <c r="RAW63" s="746" t="s">
        <v>1196</v>
      </c>
      <c r="RAX63" s="746" t="s">
        <v>1196</v>
      </c>
      <c r="RAY63" s="746" t="s">
        <v>1196</v>
      </c>
      <c r="RAZ63" s="746" t="s">
        <v>1196</v>
      </c>
      <c r="RBA63" s="746" t="s">
        <v>1196</v>
      </c>
      <c r="RBB63" s="746" t="s">
        <v>1196</v>
      </c>
      <c r="RBC63" s="746" t="s">
        <v>1196</v>
      </c>
      <c r="RBD63" s="746" t="s">
        <v>1196</v>
      </c>
      <c r="RBE63" s="746" t="s">
        <v>1196</v>
      </c>
      <c r="RBF63" s="746" t="s">
        <v>1196</v>
      </c>
      <c r="RBG63" s="746" t="s">
        <v>1196</v>
      </c>
      <c r="RBH63" s="746" t="s">
        <v>1196</v>
      </c>
      <c r="RBI63" s="746" t="s">
        <v>1196</v>
      </c>
      <c r="RBJ63" s="746" t="s">
        <v>1196</v>
      </c>
      <c r="RBK63" s="746" t="s">
        <v>1196</v>
      </c>
      <c r="RBL63" s="746" t="s">
        <v>1196</v>
      </c>
      <c r="RBM63" s="746" t="s">
        <v>1196</v>
      </c>
      <c r="RBN63" s="746" t="s">
        <v>1196</v>
      </c>
      <c r="RBO63" s="746" t="s">
        <v>1196</v>
      </c>
      <c r="RBP63" s="746" t="s">
        <v>1196</v>
      </c>
      <c r="RBQ63" s="746" t="s">
        <v>1196</v>
      </c>
      <c r="RBR63" s="746" t="s">
        <v>1196</v>
      </c>
      <c r="RBS63" s="746" t="s">
        <v>1196</v>
      </c>
      <c r="RBT63" s="746" t="s">
        <v>1196</v>
      </c>
      <c r="RBU63" s="746" t="s">
        <v>1196</v>
      </c>
      <c r="RBV63" s="746" t="s">
        <v>1196</v>
      </c>
      <c r="RBW63" s="746" t="s">
        <v>1196</v>
      </c>
      <c r="RBX63" s="746" t="s">
        <v>1196</v>
      </c>
      <c r="RBY63" s="746" t="s">
        <v>1196</v>
      </c>
      <c r="RBZ63" s="746" t="s">
        <v>1196</v>
      </c>
      <c r="RCA63" s="746" t="s">
        <v>1196</v>
      </c>
      <c r="RCB63" s="746" t="s">
        <v>1196</v>
      </c>
      <c r="RCC63" s="746" t="s">
        <v>1196</v>
      </c>
      <c r="RCD63" s="746" t="s">
        <v>1196</v>
      </c>
      <c r="RCE63" s="746" t="s">
        <v>1196</v>
      </c>
      <c r="RCF63" s="746" t="s">
        <v>1196</v>
      </c>
      <c r="RCG63" s="746" t="s">
        <v>1196</v>
      </c>
      <c r="RCH63" s="746" t="s">
        <v>1196</v>
      </c>
      <c r="RCI63" s="746" t="s">
        <v>1196</v>
      </c>
      <c r="RCJ63" s="746" t="s">
        <v>1196</v>
      </c>
      <c r="RCK63" s="746" t="s">
        <v>1196</v>
      </c>
      <c r="RCL63" s="746" t="s">
        <v>1196</v>
      </c>
      <c r="RCM63" s="746" t="s">
        <v>1196</v>
      </c>
      <c r="RCN63" s="746" t="s">
        <v>1196</v>
      </c>
      <c r="RCO63" s="746" t="s">
        <v>1196</v>
      </c>
      <c r="RCP63" s="746" t="s">
        <v>1196</v>
      </c>
      <c r="RCQ63" s="746" t="s">
        <v>1196</v>
      </c>
      <c r="RCR63" s="746" t="s">
        <v>1196</v>
      </c>
      <c r="RCS63" s="746" t="s">
        <v>1196</v>
      </c>
      <c r="RCT63" s="746" t="s">
        <v>1196</v>
      </c>
      <c r="RCU63" s="746" t="s">
        <v>1196</v>
      </c>
      <c r="RCV63" s="746" t="s">
        <v>1196</v>
      </c>
      <c r="RCW63" s="746" t="s">
        <v>1196</v>
      </c>
      <c r="RCX63" s="746" t="s">
        <v>1196</v>
      </c>
      <c r="RCY63" s="746" t="s">
        <v>1196</v>
      </c>
      <c r="RCZ63" s="746" t="s">
        <v>1196</v>
      </c>
      <c r="RDA63" s="746" t="s">
        <v>1196</v>
      </c>
      <c r="RDB63" s="746" t="s">
        <v>1196</v>
      </c>
      <c r="RDC63" s="746" t="s">
        <v>1196</v>
      </c>
      <c r="RDD63" s="746" t="s">
        <v>1196</v>
      </c>
      <c r="RDE63" s="746" t="s">
        <v>1196</v>
      </c>
      <c r="RDF63" s="746" t="s">
        <v>1196</v>
      </c>
      <c r="RDG63" s="746" t="s">
        <v>1196</v>
      </c>
      <c r="RDH63" s="746" t="s">
        <v>1196</v>
      </c>
      <c r="RDI63" s="746" t="s">
        <v>1196</v>
      </c>
      <c r="RDJ63" s="746" t="s">
        <v>1196</v>
      </c>
      <c r="RDK63" s="746" t="s">
        <v>1196</v>
      </c>
      <c r="RDL63" s="746" t="s">
        <v>1196</v>
      </c>
      <c r="RDM63" s="746" t="s">
        <v>1196</v>
      </c>
      <c r="RDN63" s="746" t="s">
        <v>1196</v>
      </c>
      <c r="RDO63" s="746" t="s">
        <v>1196</v>
      </c>
      <c r="RDP63" s="746" t="s">
        <v>1196</v>
      </c>
      <c r="RDQ63" s="746" t="s">
        <v>1196</v>
      </c>
      <c r="RDR63" s="746" t="s">
        <v>1196</v>
      </c>
      <c r="RDS63" s="746" t="s">
        <v>1196</v>
      </c>
      <c r="RDT63" s="746" t="s">
        <v>1196</v>
      </c>
      <c r="RDU63" s="746" t="s">
        <v>1196</v>
      </c>
      <c r="RDV63" s="746" t="s">
        <v>1196</v>
      </c>
      <c r="RDW63" s="746" t="s">
        <v>1196</v>
      </c>
      <c r="RDX63" s="746" t="s">
        <v>1196</v>
      </c>
      <c r="RDY63" s="746" t="s">
        <v>1196</v>
      </c>
      <c r="RDZ63" s="746" t="s">
        <v>1196</v>
      </c>
      <c r="REA63" s="746" t="s">
        <v>1196</v>
      </c>
      <c r="REB63" s="746" t="s">
        <v>1196</v>
      </c>
      <c r="REC63" s="746" t="s">
        <v>1196</v>
      </c>
      <c r="RED63" s="746" t="s">
        <v>1196</v>
      </c>
      <c r="REE63" s="746" t="s">
        <v>1196</v>
      </c>
      <c r="REF63" s="746" t="s">
        <v>1196</v>
      </c>
      <c r="REG63" s="746" t="s">
        <v>1196</v>
      </c>
      <c r="REH63" s="746" t="s">
        <v>1196</v>
      </c>
      <c r="REI63" s="746" t="s">
        <v>1196</v>
      </c>
      <c r="REJ63" s="746" t="s">
        <v>1196</v>
      </c>
      <c r="REK63" s="746" t="s">
        <v>1196</v>
      </c>
      <c r="REL63" s="746" t="s">
        <v>1196</v>
      </c>
      <c r="REM63" s="746" t="s">
        <v>1196</v>
      </c>
      <c r="REN63" s="746" t="s">
        <v>1196</v>
      </c>
      <c r="REO63" s="746" t="s">
        <v>1196</v>
      </c>
      <c r="REP63" s="746" t="s">
        <v>1196</v>
      </c>
      <c r="REQ63" s="746" t="s">
        <v>1196</v>
      </c>
      <c r="RER63" s="746" t="s">
        <v>1196</v>
      </c>
      <c r="RES63" s="746" t="s">
        <v>1196</v>
      </c>
      <c r="RET63" s="746" t="s">
        <v>1196</v>
      </c>
      <c r="REU63" s="746" t="s">
        <v>1196</v>
      </c>
      <c r="REV63" s="746" t="s">
        <v>1196</v>
      </c>
      <c r="REW63" s="746" t="s">
        <v>1196</v>
      </c>
      <c r="REX63" s="746" t="s">
        <v>1196</v>
      </c>
      <c r="REY63" s="746" t="s">
        <v>1196</v>
      </c>
      <c r="REZ63" s="746" t="s">
        <v>1196</v>
      </c>
      <c r="RFA63" s="746" t="s">
        <v>1196</v>
      </c>
      <c r="RFB63" s="746" t="s">
        <v>1196</v>
      </c>
      <c r="RFC63" s="746" t="s">
        <v>1196</v>
      </c>
      <c r="RFD63" s="746" t="s">
        <v>1196</v>
      </c>
      <c r="RFE63" s="746" t="s">
        <v>1196</v>
      </c>
      <c r="RFF63" s="746" t="s">
        <v>1196</v>
      </c>
      <c r="RFG63" s="746" t="s">
        <v>1196</v>
      </c>
      <c r="RFH63" s="746" t="s">
        <v>1196</v>
      </c>
      <c r="RFI63" s="746" t="s">
        <v>1196</v>
      </c>
      <c r="RFJ63" s="746" t="s">
        <v>1196</v>
      </c>
      <c r="RFK63" s="746" t="s">
        <v>1196</v>
      </c>
      <c r="RFL63" s="746" t="s">
        <v>1196</v>
      </c>
      <c r="RFM63" s="746" t="s">
        <v>1196</v>
      </c>
      <c r="RFN63" s="746" t="s">
        <v>1196</v>
      </c>
      <c r="RFO63" s="746" t="s">
        <v>1196</v>
      </c>
      <c r="RFP63" s="746" t="s">
        <v>1196</v>
      </c>
      <c r="RFQ63" s="746" t="s">
        <v>1196</v>
      </c>
      <c r="RFR63" s="746" t="s">
        <v>1196</v>
      </c>
      <c r="RFS63" s="746" t="s">
        <v>1196</v>
      </c>
      <c r="RFT63" s="746" t="s">
        <v>1196</v>
      </c>
      <c r="RFU63" s="746" t="s">
        <v>1196</v>
      </c>
      <c r="RFV63" s="746" t="s">
        <v>1196</v>
      </c>
      <c r="RFW63" s="746" t="s">
        <v>1196</v>
      </c>
      <c r="RFX63" s="746" t="s">
        <v>1196</v>
      </c>
      <c r="RFY63" s="746" t="s">
        <v>1196</v>
      </c>
      <c r="RFZ63" s="746" t="s">
        <v>1196</v>
      </c>
      <c r="RGA63" s="746" t="s">
        <v>1196</v>
      </c>
      <c r="RGB63" s="746" t="s">
        <v>1196</v>
      </c>
      <c r="RGC63" s="746" t="s">
        <v>1196</v>
      </c>
      <c r="RGD63" s="746" t="s">
        <v>1196</v>
      </c>
      <c r="RGE63" s="746" t="s">
        <v>1196</v>
      </c>
      <c r="RGF63" s="746" t="s">
        <v>1196</v>
      </c>
      <c r="RGG63" s="746" t="s">
        <v>1196</v>
      </c>
      <c r="RGH63" s="746" t="s">
        <v>1196</v>
      </c>
      <c r="RGI63" s="746" t="s">
        <v>1196</v>
      </c>
      <c r="RGJ63" s="746" t="s">
        <v>1196</v>
      </c>
      <c r="RGK63" s="746" t="s">
        <v>1196</v>
      </c>
      <c r="RGL63" s="746" t="s">
        <v>1196</v>
      </c>
      <c r="RGM63" s="746" t="s">
        <v>1196</v>
      </c>
      <c r="RGN63" s="746" t="s">
        <v>1196</v>
      </c>
      <c r="RGO63" s="746" t="s">
        <v>1196</v>
      </c>
      <c r="RGP63" s="746" t="s">
        <v>1196</v>
      </c>
      <c r="RGQ63" s="746" t="s">
        <v>1196</v>
      </c>
      <c r="RGR63" s="746" t="s">
        <v>1196</v>
      </c>
      <c r="RGS63" s="746" t="s">
        <v>1196</v>
      </c>
      <c r="RGT63" s="746" t="s">
        <v>1196</v>
      </c>
      <c r="RGU63" s="746" t="s">
        <v>1196</v>
      </c>
      <c r="RGV63" s="746" t="s">
        <v>1196</v>
      </c>
      <c r="RGW63" s="746" t="s">
        <v>1196</v>
      </c>
      <c r="RGX63" s="746" t="s">
        <v>1196</v>
      </c>
      <c r="RGY63" s="746" t="s">
        <v>1196</v>
      </c>
      <c r="RGZ63" s="746" t="s">
        <v>1196</v>
      </c>
      <c r="RHA63" s="746" t="s">
        <v>1196</v>
      </c>
      <c r="RHB63" s="746" t="s">
        <v>1196</v>
      </c>
      <c r="RHC63" s="746" t="s">
        <v>1196</v>
      </c>
      <c r="RHD63" s="746" t="s">
        <v>1196</v>
      </c>
      <c r="RHE63" s="746" t="s">
        <v>1196</v>
      </c>
      <c r="RHF63" s="746" t="s">
        <v>1196</v>
      </c>
      <c r="RHG63" s="746" t="s">
        <v>1196</v>
      </c>
      <c r="RHH63" s="746" t="s">
        <v>1196</v>
      </c>
      <c r="RHI63" s="746" t="s">
        <v>1196</v>
      </c>
      <c r="RHJ63" s="746" t="s">
        <v>1196</v>
      </c>
      <c r="RHK63" s="746" t="s">
        <v>1196</v>
      </c>
      <c r="RHL63" s="746" t="s">
        <v>1196</v>
      </c>
      <c r="RHM63" s="746" t="s">
        <v>1196</v>
      </c>
      <c r="RHN63" s="746" t="s">
        <v>1196</v>
      </c>
      <c r="RHO63" s="746" t="s">
        <v>1196</v>
      </c>
      <c r="RHP63" s="746" t="s">
        <v>1196</v>
      </c>
      <c r="RHQ63" s="746" t="s">
        <v>1196</v>
      </c>
      <c r="RHR63" s="746" t="s">
        <v>1196</v>
      </c>
      <c r="RHS63" s="746" t="s">
        <v>1196</v>
      </c>
      <c r="RHT63" s="746" t="s">
        <v>1196</v>
      </c>
      <c r="RHU63" s="746" t="s">
        <v>1196</v>
      </c>
      <c r="RHV63" s="746" t="s">
        <v>1196</v>
      </c>
      <c r="RHW63" s="746" t="s">
        <v>1196</v>
      </c>
      <c r="RHX63" s="746" t="s">
        <v>1196</v>
      </c>
      <c r="RHY63" s="746" t="s">
        <v>1196</v>
      </c>
      <c r="RHZ63" s="746" t="s">
        <v>1196</v>
      </c>
      <c r="RIA63" s="746" t="s">
        <v>1196</v>
      </c>
      <c r="RIB63" s="746" t="s">
        <v>1196</v>
      </c>
      <c r="RIC63" s="746" t="s">
        <v>1196</v>
      </c>
      <c r="RID63" s="746" t="s">
        <v>1196</v>
      </c>
      <c r="RIE63" s="746" t="s">
        <v>1196</v>
      </c>
      <c r="RIF63" s="746" t="s">
        <v>1196</v>
      </c>
      <c r="RIG63" s="746" t="s">
        <v>1196</v>
      </c>
      <c r="RIH63" s="746" t="s">
        <v>1196</v>
      </c>
      <c r="RII63" s="746" t="s">
        <v>1196</v>
      </c>
      <c r="RIJ63" s="746" t="s">
        <v>1196</v>
      </c>
      <c r="RIK63" s="746" t="s">
        <v>1196</v>
      </c>
      <c r="RIL63" s="746" t="s">
        <v>1196</v>
      </c>
      <c r="RIM63" s="746" t="s">
        <v>1196</v>
      </c>
      <c r="RIN63" s="746" t="s">
        <v>1196</v>
      </c>
      <c r="RIO63" s="746" t="s">
        <v>1196</v>
      </c>
      <c r="RIP63" s="746" t="s">
        <v>1196</v>
      </c>
      <c r="RIQ63" s="746" t="s">
        <v>1196</v>
      </c>
      <c r="RIR63" s="746" t="s">
        <v>1196</v>
      </c>
      <c r="RIS63" s="746" t="s">
        <v>1196</v>
      </c>
      <c r="RIT63" s="746" t="s">
        <v>1196</v>
      </c>
      <c r="RIU63" s="746" t="s">
        <v>1196</v>
      </c>
      <c r="RIV63" s="746" t="s">
        <v>1196</v>
      </c>
      <c r="RIW63" s="746" t="s">
        <v>1196</v>
      </c>
      <c r="RIX63" s="746" t="s">
        <v>1196</v>
      </c>
      <c r="RIY63" s="746" t="s">
        <v>1196</v>
      </c>
      <c r="RIZ63" s="746" t="s">
        <v>1196</v>
      </c>
      <c r="RJA63" s="746" t="s">
        <v>1196</v>
      </c>
      <c r="RJB63" s="746" t="s">
        <v>1196</v>
      </c>
      <c r="RJC63" s="746" t="s">
        <v>1196</v>
      </c>
      <c r="RJD63" s="746" t="s">
        <v>1196</v>
      </c>
      <c r="RJE63" s="746" t="s">
        <v>1196</v>
      </c>
      <c r="RJF63" s="746" t="s">
        <v>1196</v>
      </c>
      <c r="RJG63" s="746" t="s">
        <v>1196</v>
      </c>
      <c r="RJH63" s="746" t="s">
        <v>1196</v>
      </c>
      <c r="RJI63" s="746" t="s">
        <v>1196</v>
      </c>
      <c r="RJJ63" s="746" t="s">
        <v>1196</v>
      </c>
      <c r="RJK63" s="746" t="s">
        <v>1196</v>
      </c>
      <c r="RJL63" s="746" t="s">
        <v>1196</v>
      </c>
      <c r="RJM63" s="746" t="s">
        <v>1196</v>
      </c>
      <c r="RJN63" s="746" t="s">
        <v>1196</v>
      </c>
      <c r="RJO63" s="746" t="s">
        <v>1196</v>
      </c>
      <c r="RJP63" s="746" t="s">
        <v>1196</v>
      </c>
      <c r="RJQ63" s="746" t="s">
        <v>1196</v>
      </c>
      <c r="RJR63" s="746" t="s">
        <v>1196</v>
      </c>
      <c r="RJS63" s="746" t="s">
        <v>1196</v>
      </c>
      <c r="RJT63" s="746" t="s">
        <v>1196</v>
      </c>
      <c r="RJU63" s="746" t="s">
        <v>1196</v>
      </c>
      <c r="RJV63" s="746" t="s">
        <v>1196</v>
      </c>
      <c r="RJW63" s="746" t="s">
        <v>1196</v>
      </c>
      <c r="RJX63" s="746" t="s">
        <v>1196</v>
      </c>
      <c r="RJY63" s="746" t="s">
        <v>1196</v>
      </c>
      <c r="RJZ63" s="746" t="s">
        <v>1196</v>
      </c>
      <c r="RKA63" s="746" t="s">
        <v>1196</v>
      </c>
      <c r="RKB63" s="746" t="s">
        <v>1196</v>
      </c>
      <c r="RKC63" s="746" t="s">
        <v>1196</v>
      </c>
      <c r="RKD63" s="746" t="s">
        <v>1196</v>
      </c>
      <c r="RKE63" s="746" t="s">
        <v>1196</v>
      </c>
      <c r="RKF63" s="746" t="s">
        <v>1196</v>
      </c>
      <c r="RKG63" s="746" t="s">
        <v>1196</v>
      </c>
      <c r="RKH63" s="746" t="s">
        <v>1196</v>
      </c>
      <c r="RKI63" s="746" t="s">
        <v>1196</v>
      </c>
      <c r="RKJ63" s="746" t="s">
        <v>1196</v>
      </c>
      <c r="RKK63" s="746" t="s">
        <v>1196</v>
      </c>
      <c r="RKL63" s="746" t="s">
        <v>1196</v>
      </c>
      <c r="RKM63" s="746" t="s">
        <v>1196</v>
      </c>
      <c r="RKN63" s="746" t="s">
        <v>1196</v>
      </c>
      <c r="RKO63" s="746" t="s">
        <v>1196</v>
      </c>
      <c r="RKP63" s="746" t="s">
        <v>1196</v>
      </c>
      <c r="RKQ63" s="746" t="s">
        <v>1196</v>
      </c>
      <c r="RKR63" s="746" t="s">
        <v>1196</v>
      </c>
      <c r="RKS63" s="746" t="s">
        <v>1196</v>
      </c>
      <c r="RKT63" s="746" t="s">
        <v>1196</v>
      </c>
      <c r="RKU63" s="746" t="s">
        <v>1196</v>
      </c>
      <c r="RKV63" s="746" t="s">
        <v>1196</v>
      </c>
      <c r="RKW63" s="746" t="s">
        <v>1196</v>
      </c>
      <c r="RKX63" s="746" t="s">
        <v>1196</v>
      </c>
      <c r="RKY63" s="746" t="s">
        <v>1196</v>
      </c>
      <c r="RKZ63" s="746" t="s">
        <v>1196</v>
      </c>
      <c r="RLA63" s="746" t="s">
        <v>1196</v>
      </c>
      <c r="RLB63" s="746" t="s">
        <v>1196</v>
      </c>
      <c r="RLC63" s="746" t="s">
        <v>1196</v>
      </c>
      <c r="RLD63" s="746" t="s">
        <v>1196</v>
      </c>
      <c r="RLE63" s="746" t="s">
        <v>1196</v>
      </c>
      <c r="RLF63" s="746" t="s">
        <v>1196</v>
      </c>
      <c r="RLG63" s="746" t="s">
        <v>1196</v>
      </c>
      <c r="RLH63" s="746" t="s">
        <v>1196</v>
      </c>
      <c r="RLI63" s="746" t="s">
        <v>1196</v>
      </c>
      <c r="RLJ63" s="746" t="s">
        <v>1196</v>
      </c>
      <c r="RLK63" s="746" t="s">
        <v>1196</v>
      </c>
      <c r="RLL63" s="746" t="s">
        <v>1196</v>
      </c>
      <c r="RLM63" s="746" t="s">
        <v>1196</v>
      </c>
      <c r="RLN63" s="746" t="s">
        <v>1196</v>
      </c>
      <c r="RLO63" s="746" t="s">
        <v>1196</v>
      </c>
      <c r="RLP63" s="746" t="s">
        <v>1196</v>
      </c>
      <c r="RLQ63" s="746" t="s">
        <v>1196</v>
      </c>
      <c r="RLR63" s="746" t="s">
        <v>1196</v>
      </c>
      <c r="RLS63" s="746" t="s">
        <v>1196</v>
      </c>
      <c r="RLT63" s="746" t="s">
        <v>1196</v>
      </c>
      <c r="RLU63" s="746" t="s">
        <v>1196</v>
      </c>
      <c r="RLV63" s="746" t="s">
        <v>1196</v>
      </c>
      <c r="RLW63" s="746" t="s">
        <v>1196</v>
      </c>
      <c r="RLX63" s="746" t="s">
        <v>1196</v>
      </c>
      <c r="RLY63" s="746" t="s">
        <v>1196</v>
      </c>
      <c r="RLZ63" s="746" t="s">
        <v>1196</v>
      </c>
      <c r="RMA63" s="746" t="s">
        <v>1196</v>
      </c>
      <c r="RMB63" s="746" t="s">
        <v>1196</v>
      </c>
      <c r="RMC63" s="746" t="s">
        <v>1196</v>
      </c>
      <c r="RMD63" s="746" t="s">
        <v>1196</v>
      </c>
      <c r="RME63" s="746" t="s">
        <v>1196</v>
      </c>
      <c r="RMF63" s="746" t="s">
        <v>1196</v>
      </c>
      <c r="RMG63" s="746" t="s">
        <v>1196</v>
      </c>
      <c r="RMH63" s="746" t="s">
        <v>1196</v>
      </c>
      <c r="RMI63" s="746" t="s">
        <v>1196</v>
      </c>
      <c r="RMJ63" s="746" t="s">
        <v>1196</v>
      </c>
      <c r="RMK63" s="746" t="s">
        <v>1196</v>
      </c>
      <c r="RML63" s="746" t="s">
        <v>1196</v>
      </c>
      <c r="RMM63" s="746" t="s">
        <v>1196</v>
      </c>
      <c r="RMN63" s="746" t="s">
        <v>1196</v>
      </c>
      <c r="RMO63" s="746" t="s">
        <v>1196</v>
      </c>
      <c r="RMP63" s="746" t="s">
        <v>1196</v>
      </c>
      <c r="RMQ63" s="746" t="s">
        <v>1196</v>
      </c>
      <c r="RMR63" s="746" t="s">
        <v>1196</v>
      </c>
      <c r="RMS63" s="746" t="s">
        <v>1196</v>
      </c>
      <c r="RMT63" s="746" t="s">
        <v>1196</v>
      </c>
      <c r="RMU63" s="746" t="s">
        <v>1196</v>
      </c>
      <c r="RMV63" s="746" t="s">
        <v>1196</v>
      </c>
      <c r="RMW63" s="746" t="s">
        <v>1196</v>
      </c>
      <c r="RMX63" s="746" t="s">
        <v>1196</v>
      </c>
      <c r="RMY63" s="746" t="s">
        <v>1196</v>
      </c>
      <c r="RMZ63" s="746" t="s">
        <v>1196</v>
      </c>
      <c r="RNA63" s="746" t="s">
        <v>1196</v>
      </c>
      <c r="RNB63" s="746" t="s">
        <v>1196</v>
      </c>
      <c r="RNC63" s="746" t="s">
        <v>1196</v>
      </c>
      <c r="RND63" s="746" t="s">
        <v>1196</v>
      </c>
      <c r="RNE63" s="746" t="s">
        <v>1196</v>
      </c>
      <c r="RNF63" s="746" t="s">
        <v>1196</v>
      </c>
      <c r="RNG63" s="746" t="s">
        <v>1196</v>
      </c>
      <c r="RNH63" s="746" t="s">
        <v>1196</v>
      </c>
      <c r="RNI63" s="746" t="s">
        <v>1196</v>
      </c>
      <c r="RNJ63" s="746" t="s">
        <v>1196</v>
      </c>
      <c r="RNK63" s="746" t="s">
        <v>1196</v>
      </c>
      <c r="RNL63" s="746" t="s">
        <v>1196</v>
      </c>
      <c r="RNM63" s="746" t="s">
        <v>1196</v>
      </c>
      <c r="RNN63" s="746" t="s">
        <v>1196</v>
      </c>
      <c r="RNO63" s="746" t="s">
        <v>1196</v>
      </c>
      <c r="RNP63" s="746" t="s">
        <v>1196</v>
      </c>
      <c r="RNQ63" s="746" t="s">
        <v>1196</v>
      </c>
      <c r="RNR63" s="746" t="s">
        <v>1196</v>
      </c>
      <c r="RNS63" s="746" t="s">
        <v>1196</v>
      </c>
      <c r="RNT63" s="746" t="s">
        <v>1196</v>
      </c>
      <c r="RNU63" s="746" t="s">
        <v>1196</v>
      </c>
      <c r="RNV63" s="746" t="s">
        <v>1196</v>
      </c>
      <c r="RNW63" s="746" t="s">
        <v>1196</v>
      </c>
      <c r="RNX63" s="746" t="s">
        <v>1196</v>
      </c>
      <c r="RNY63" s="746" t="s">
        <v>1196</v>
      </c>
      <c r="RNZ63" s="746" t="s">
        <v>1196</v>
      </c>
      <c r="ROA63" s="746" t="s">
        <v>1196</v>
      </c>
      <c r="ROB63" s="746" t="s">
        <v>1196</v>
      </c>
      <c r="ROC63" s="746" t="s">
        <v>1196</v>
      </c>
      <c r="ROD63" s="746" t="s">
        <v>1196</v>
      </c>
      <c r="ROE63" s="746" t="s">
        <v>1196</v>
      </c>
      <c r="ROF63" s="746" t="s">
        <v>1196</v>
      </c>
      <c r="ROG63" s="746" t="s">
        <v>1196</v>
      </c>
      <c r="ROH63" s="746" t="s">
        <v>1196</v>
      </c>
      <c r="ROI63" s="746" t="s">
        <v>1196</v>
      </c>
      <c r="ROJ63" s="746" t="s">
        <v>1196</v>
      </c>
      <c r="ROK63" s="746" t="s">
        <v>1196</v>
      </c>
      <c r="ROL63" s="746" t="s">
        <v>1196</v>
      </c>
      <c r="ROM63" s="746" t="s">
        <v>1196</v>
      </c>
      <c r="RON63" s="746" t="s">
        <v>1196</v>
      </c>
      <c r="ROO63" s="746" t="s">
        <v>1196</v>
      </c>
      <c r="ROP63" s="746" t="s">
        <v>1196</v>
      </c>
      <c r="ROQ63" s="746" t="s">
        <v>1196</v>
      </c>
      <c r="ROR63" s="746" t="s">
        <v>1196</v>
      </c>
      <c r="ROS63" s="746" t="s">
        <v>1196</v>
      </c>
      <c r="ROT63" s="746" t="s">
        <v>1196</v>
      </c>
      <c r="ROU63" s="746" t="s">
        <v>1196</v>
      </c>
      <c r="ROV63" s="746" t="s">
        <v>1196</v>
      </c>
      <c r="ROW63" s="746" t="s">
        <v>1196</v>
      </c>
      <c r="ROX63" s="746" t="s">
        <v>1196</v>
      </c>
      <c r="ROY63" s="746" t="s">
        <v>1196</v>
      </c>
      <c r="ROZ63" s="746" t="s">
        <v>1196</v>
      </c>
      <c r="RPA63" s="746" t="s">
        <v>1196</v>
      </c>
      <c r="RPB63" s="746" t="s">
        <v>1196</v>
      </c>
      <c r="RPC63" s="746" t="s">
        <v>1196</v>
      </c>
      <c r="RPD63" s="746" t="s">
        <v>1196</v>
      </c>
      <c r="RPE63" s="746" t="s">
        <v>1196</v>
      </c>
      <c r="RPF63" s="746" t="s">
        <v>1196</v>
      </c>
      <c r="RPG63" s="746" t="s">
        <v>1196</v>
      </c>
      <c r="RPH63" s="746" t="s">
        <v>1196</v>
      </c>
      <c r="RPI63" s="746" t="s">
        <v>1196</v>
      </c>
      <c r="RPJ63" s="746" t="s">
        <v>1196</v>
      </c>
      <c r="RPK63" s="746" t="s">
        <v>1196</v>
      </c>
      <c r="RPL63" s="746" t="s">
        <v>1196</v>
      </c>
      <c r="RPM63" s="746" t="s">
        <v>1196</v>
      </c>
      <c r="RPN63" s="746" t="s">
        <v>1196</v>
      </c>
      <c r="RPO63" s="746" t="s">
        <v>1196</v>
      </c>
      <c r="RPP63" s="746" t="s">
        <v>1196</v>
      </c>
      <c r="RPQ63" s="746" t="s">
        <v>1196</v>
      </c>
      <c r="RPR63" s="746" t="s">
        <v>1196</v>
      </c>
      <c r="RPS63" s="746" t="s">
        <v>1196</v>
      </c>
      <c r="RPT63" s="746" t="s">
        <v>1196</v>
      </c>
      <c r="RPU63" s="746" t="s">
        <v>1196</v>
      </c>
      <c r="RPV63" s="746" t="s">
        <v>1196</v>
      </c>
      <c r="RPW63" s="746" t="s">
        <v>1196</v>
      </c>
      <c r="RPX63" s="746" t="s">
        <v>1196</v>
      </c>
      <c r="RPY63" s="746" t="s">
        <v>1196</v>
      </c>
      <c r="RPZ63" s="746" t="s">
        <v>1196</v>
      </c>
      <c r="RQA63" s="746" t="s">
        <v>1196</v>
      </c>
      <c r="RQB63" s="746" t="s">
        <v>1196</v>
      </c>
      <c r="RQC63" s="746" t="s">
        <v>1196</v>
      </c>
      <c r="RQD63" s="746" t="s">
        <v>1196</v>
      </c>
      <c r="RQE63" s="746" t="s">
        <v>1196</v>
      </c>
      <c r="RQF63" s="746" t="s">
        <v>1196</v>
      </c>
      <c r="RQG63" s="746" t="s">
        <v>1196</v>
      </c>
      <c r="RQH63" s="746" t="s">
        <v>1196</v>
      </c>
      <c r="RQI63" s="746" t="s">
        <v>1196</v>
      </c>
      <c r="RQJ63" s="746" t="s">
        <v>1196</v>
      </c>
      <c r="RQK63" s="746" t="s">
        <v>1196</v>
      </c>
      <c r="RQL63" s="746" t="s">
        <v>1196</v>
      </c>
      <c r="RQM63" s="746" t="s">
        <v>1196</v>
      </c>
      <c r="RQN63" s="746" t="s">
        <v>1196</v>
      </c>
      <c r="RQO63" s="746" t="s">
        <v>1196</v>
      </c>
      <c r="RQP63" s="746" t="s">
        <v>1196</v>
      </c>
      <c r="RQQ63" s="746" t="s">
        <v>1196</v>
      </c>
      <c r="RQR63" s="746" t="s">
        <v>1196</v>
      </c>
      <c r="RQS63" s="746" t="s">
        <v>1196</v>
      </c>
      <c r="RQT63" s="746" t="s">
        <v>1196</v>
      </c>
      <c r="RQU63" s="746" t="s">
        <v>1196</v>
      </c>
      <c r="RQV63" s="746" t="s">
        <v>1196</v>
      </c>
      <c r="RQW63" s="746" t="s">
        <v>1196</v>
      </c>
      <c r="RQX63" s="746" t="s">
        <v>1196</v>
      </c>
      <c r="RQY63" s="746" t="s">
        <v>1196</v>
      </c>
      <c r="RQZ63" s="746" t="s">
        <v>1196</v>
      </c>
      <c r="RRA63" s="746" t="s">
        <v>1196</v>
      </c>
      <c r="RRB63" s="746" t="s">
        <v>1196</v>
      </c>
      <c r="RRC63" s="746" t="s">
        <v>1196</v>
      </c>
      <c r="RRD63" s="746" t="s">
        <v>1196</v>
      </c>
      <c r="RRE63" s="746" t="s">
        <v>1196</v>
      </c>
      <c r="RRF63" s="746" t="s">
        <v>1196</v>
      </c>
      <c r="RRG63" s="746" t="s">
        <v>1196</v>
      </c>
      <c r="RRH63" s="746" t="s">
        <v>1196</v>
      </c>
      <c r="RRI63" s="746" t="s">
        <v>1196</v>
      </c>
      <c r="RRJ63" s="746" t="s">
        <v>1196</v>
      </c>
      <c r="RRK63" s="746" t="s">
        <v>1196</v>
      </c>
      <c r="RRL63" s="746" t="s">
        <v>1196</v>
      </c>
      <c r="RRM63" s="746" t="s">
        <v>1196</v>
      </c>
      <c r="RRN63" s="746" t="s">
        <v>1196</v>
      </c>
      <c r="RRO63" s="746" t="s">
        <v>1196</v>
      </c>
      <c r="RRP63" s="746" t="s">
        <v>1196</v>
      </c>
      <c r="RRQ63" s="746" t="s">
        <v>1196</v>
      </c>
      <c r="RRR63" s="746" t="s">
        <v>1196</v>
      </c>
      <c r="RRS63" s="746" t="s">
        <v>1196</v>
      </c>
      <c r="RRT63" s="746" t="s">
        <v>1196</v>
      </c>
      <c r="RRU63" s="746" t="s">
        <v>1196</v>
      </c>
      <c r="RRV63" s="746" t="s">
        <v>1196</v>
      </c>
      <c r="RRW63" s="746" t="s">
        <v>1196</v>
      </c>
      <c r="RRX63" s="746" t="s">
        <v>1196</v>
      </c>
      <c r="RRY63" s="746" t="s">
        <v>1196</v>
      </c>
      <c r="RRZ63" s="746" t="s">
        <v>1196</v>
      </c>
      <c r="RSA63" s="746" t="s">
        <v>1196</v>
      </c>
      <c r="RSB63" s="746" t="s">
        <v>1196</v>
      </c>
      <c r="RSC63" s="746" t="s">
        <v>1196</v>
      </c>
      <c r="RSD63" s="746" t="s">
        <v>1196</v>
      </c>
      <c r="RSE63" s="746" t="s">
        <v>1196</v>
      </c>
      <c r="RSF63" s="746" t="s">
        <v>1196</v>
      </c>
      <c r="RSG63" s="746" t="s">
        <v>1196</v>
      </c>
      <c r="RSH63" s="746" t="s">
        <v>1196</v>
      </c>
      <c r="RSI63" s="746" t="s">
        <v>1196</v>
      </c>
      <c r="RSJ63" s="746" t="s">
        <v>1196</v>
      </c>
      <c r="RSK63" s="746" t="s">
        <v>1196</v>
      </c>
      <c r="RSL63" s="746" t="s">
        <v>1196</v>
      </c>
      <c r="RSM63" s="746" t="s">
        <v>1196</v>
      </c>
      <c r="RSN63" s="746" t="s">
        <v>1196</v>
      </c>
      <c r="RSO63" s="746" t="s">
        <v>1196</v>
      </c>
      <c r="RSP63" s="746" t="s">
        <v>1196</v>
      </c>
      <c r="RSQ63" s="746" t="s">
        <v>1196</v>
      </c>
      <c r="RSR63" s="746" t="s">
        <v>1196</v>
      </c>
      <c r="RSS63" s="746" t="s">
        <v>1196</v>
      </c>
      <c r="RST63" s="746" t="s">
        <v>1196</v>
      </c>
      <c r="RSU63" s="746" t="s">
        <v>1196</v>
      </c>
      <c r="RSV63" s="746" t="s">
        <v>1196</v>
      </c>
      <c r="RSW63" s="746" t="s">
        <v>1196</v>
      </c>
      <c r="RSX63" s="746" t="s">
        <v>1196</v>
      </c>
      <c r="RSY63" s="746" t="s">
        <v>1196</v>
      </c>
      <c r="RSZ63" s="746" t="s">
        <v>1196</v>
      </c>
      <c r="RTA63" s="746" t="s">
        <v>1196</v>
      </c>
      <c r="RTB63" s="746" t="s">
        <v>1196</v>
      </c>
      <c r="RTC63" s="746" t="s">
        <v>1196</v>
      </c>
      <c r="RTD63" s="746" t="s">
        <v>1196</v>
      </c>
      <c r="RTE63" s="746" t="s">
        <v>1196</v>
      </c>
      <c r="RTF63" s="746" t="s">
        <v>1196</v>
      </c>
      <c r="RTG63" s="746" t="s">
        <v>1196</v>
      </c>
      <c r="RTH63" s="746" t="s">
        <v>1196</v>
      </c>
      <c r="RTI63" s="746" t="s">
        <v>1196</v>
      </c>
      <c r="RTJ63" s="746" t="s">
        <v>1196</v>
      </c>
      <c r="RTK63" s="746" t="s">
        <v>1196</v>
      </c>
      <c r="RTL63" s="746" t="s">
        <v>1196</v>
      </c>
      <c r="RTM63" s="746" t="s">
        <v>1196</v>
      </c>
      <c r="RTN63" s="746" t="s">
        <v>1196</v>
      </c>
      <c r="RTO63" s="746" t="s">
        <v>1196</v>
      </c>
      <c r="RTP63" s="746" t="s">
        <v>1196</v>
      </c>
      <c r="RTQ63" s="746" t="s">
        <v>1196</v>
      </c>
      <c r="RTR63" s="746" t="s">
        <v>1196</v>
      </c>
      <c r="RTS63" s="746" t="s">
        <v>1196</v>
      </c>
      <c r="RTT63" s="746" t="s">
        <v>1196</v>
      </c>
      <c r="RTU63" s="746" t="s">
        <v>1196</v>
      </c>
      <c r="RTV63" s="746" t="s">
        <v>1196</v>
      </c>
      <c r="RTW63" s="746" t="s">
        <v>1196</v>
      </c>
      <c r="RTX63" s="746" t="s">
        <v>1196</v>
      </c>
      <c r="RTY63" s="746" t="s">
        <v>1196</v>
      </c>
      <c r="RTZ63" s="746" t="s">
        <v>1196</v>
      </c>
      <c r="RUA63" s="746" t="s">
        <v>1196</v>
      </c>
      <c r="RUB63" s="746" t="s">
        <v>1196</v>
      </c>
      <c r="RUC63" s="746" t="s">
        <v>1196</v>
      </c>
      <c r="RUD63" s="746" t="s">
        <v>1196</v>
      </c>
      <c r="RUE63" s="746" t="s">
        <v>1196</v>
      </c>
      <c r="RUF63" s="746" t="s">
        <v>1196</v>
      </c>
      <c r="RUG63" s="746" t="s">
        <v>1196</v>
      </c>
      <c r="RUH63" s="746" t="s">
        <v>1196</v>
      </c>
      <c r="RUI63" s="746" t="s">
        <v>1196</v>
      </c>
      <c r="RUJ63" s="746" t="s">
        <v>1196</v>
      </c>
      <c r="RUK63" s="746" t="s">
        <v>1196</v>
      </c>
      <c r="RUL63" s="746" t="s">
        <v>1196</v>
      </c>
      <c r="RUM63" s="746" t="s">
        <v>1196</v>
      </c>
      <c r="RUN63" s="746" t="s">
        <v>1196</v>
      </c>
      <c r="RUO63" s="746" t="s">
        <v>1196</v>
      </c>
      <c r="RUP63" s="746" t="s">
        <v>1196</v>
      </c>
      <c r="RUQ63" s="746" t="s">
        <v>1196</v>
      </c>
      <c r="RUR63" s="746" t="s">
        <v>1196</v>
      </c>
      <c r="RUS63" s="746" t="s">
        <v>1196</v>
      </c>
      <c r="RUT63" s="746" t="s">
        <v>1196</v>
      </c>
      <c r="RUU63" s="746" t="s">
        <v>1196</v>
      </c>
      <c r="RUV63" s="746" t="s">
        <v>1196</v>
      </c>
      <c r="RUW63" s="746" t="s">
        <v>1196</v>
      </c>
      <c r="RUX63" s="746" t="s">
        <v>1196</v>
      </c>
      <c r="RUY63" s="746" t="s">
        <v>1196</v>
      </c>
      <c r="RUZ63" s="746" t="s">
        <v>1196</v>
      </c>
      <c r="RVA63" s="746" t="s">
        <v>1196</v>
      </c>
      <c r="RVB63" s="746" t="s">
        <v>1196</v>
      </c>
      <c r="RVC63" s="746" t="s">
        <v>1196</v>
      </c>
      <c r="RVD63" s="746" t="s">
        <v>1196</v>
      </c>
      <c r="RVE63" s="746" t="s">
        <v>1196</v>
      </c>
      <c r="RVF63" s="746" t="s">
        <v>1196</v>
      </c>
      <c r="RVG63" s="746" t="s">
        <v>1196</v>
      </c>
      <c r="RVH63" s="746" t="s">
        <v>1196</v>
      </c>
      <c r="RVI63" s="746" t="s">
        <v>1196</v>
      </c>
      <c r="RVJ63" s="746" t="s">
        <v>1196</v>
      </c>
      <c r="RVK63" s="746" t="s">
        <v>1196</v>
      </c>
      <c r="RVL63" s="746" t="s">
        <v>1196</v>
      </c>
      <c r="RVM63" s="746" t="s">
        <v>1196</v>
      </c>
      <c r="RVN63" s="746" t="s">
        <v>1196</v>
      </c>
      <c r="RVO63" s="746" t="s">
        <v>1196</v>
      </c>
      <c r="RVP63" s="746" t="s">
        <v>1196</v>
      </c>
      <c r="RVQ63" s="746" t="s">
        <v>1196</v>
      </c>
      <c r="RVR63" s="746" t="s">
        <v>1196</v>
      </c>
      <c r="RVS63" s="746" t="s">
        <v>1196</v>
      </c>
      <c r="RVT63" s="746" t="s">
        <v>1196</v>
      </c>
      <c r="RVU63" s="746" t="s">
        <v>1196</v>
      </c>
      <c r="RVV63" s="746" t="s">
        <v>1196</v>
      </c>
      <c r="RVW63" s="746" t="s">
        <v>1196</v>
      </c>
      <c r="RVX63" s="746" t="s">
        <v>1196</v>
      </c>
      <c r="RVY63" s="746" t="s">
        <v>1196</v>
      </c>
      <c r="RVZ63" s="746" t="s">
        <v>1196</v>
      </c>
      <c r="RWA63" s="746" t="s">
        <v>1196</v>
      </c>
      <c r="RWB63" s="746" t="s">
        <v>1196</v>
      </c>
      <c r="RWC63" s="746" t="s">
        <v>1196</v>
      </c>
      <c r="RWD63" s="746" t="s">
        <v>1196</v>
      </c>
      <c r="RWE63" s="746" t="s">
        <v>1196</v>
      </c>
      <c r="RWF63" s="746" t="s">
        <v>1196</v>
      </c>
      <c r="RWG63" s="746" t="s">
        <v>1196</v>
      </c>
      <c r="RWH63" s="746" t="s">
        <v>1196</v>
      </c>
      <c r="RWI63" s="746" t="s">
        <v>1196</v>
      </c>
      <c r="RWJ63" s="746" t="s">
        <v>1196</v>
      </c>
      <c r="RWK63" s="746" t="s">
        <v>1196</v>
      </c>
      <c r="RWL63" s="746" t="s">
        <v>1196</v>
      </c>
      <c r="RWM63" s="746" t="s">
        <v>1196</v>
      </c>
      <c r="RWN63" s="746" t="s">
        <v>1196</v>
      </c>
      <c r="RWO63" s="746" t="s">
        <v>1196</v>
      </c>
      <c r="RWP63" s="746" t="s">
        <v>1196</v>
      </c>
      <c r="RWQ63" s="746" t="s">
        <v>1196</v>
      </c>
      <c r="RWR63" s="746" t="s">
        <v>1196</v>
      </c>
      <c r="RWS63" s="746" t="s">
        <v>1196</v>
      </c>
      <c r="RWT63" s="746" t="s">
        <v>1196</v>
      </c>
      <c r="RWU63" s="746" t="s">
        <v>1196</v>
      </c>
      <c r="RWV63" s="746" t="s">
        <v>1196</v>
      </c>
      <c r="RWW63" s="746" t="s">
        <v>1196</v>
      </c>
      <c r="RWX63" s="746" t="s">
        <v>1196</v>
      </c>
      <c r="RWY63" s="746" t="s">
        <v>1196</v>
      </c>
      <c r="RWZ63" s="746" t="s">
        <v>1196</v>
      </c>
      <c r="RXA63" s="746" t="s">
        <v>1196</v>
      </c>
      <c r="RXB63" s="746" t="s">
        <v>1196</v>
      </c>
      <c r="RXC63" s="746" t="s">
        <v>1196</v>
      </c>
      <c r="RXD63" s="746" t="s">
        <v>1196</v>
      </c>
      <c r="RXE63" s="746" t="s">
        <v>1196</v>
      </c>
      <c r="RXF63" s="746" t="s">
        <v>1196</v>
      </c>
      <c r="RXG63" s="746" t="s">
        <v>1196</v>
      </c>
      <c r="RXH63" s="746" t="s">
        <v>1196</v>
      </c>
      <c r="RXI63" s="746" t="s">
        <v>1196</v>
      </c>
      <c r="RXJ63" s="746" t="s">
        <v>1196</v>
      </c>
      <c r="RXK63" s="746" t="s">
        <v>1196</v>
      </c>
      <c r="RXL63" s="746" t="s">
        <v>1196</v>
      </c>
      <c r="RXM63" s="746" t="s">
        <v>1196</v>
      </c>
      <c r="RXN63" s="746" t="s">
        <v>1196</v>
      </c>
      <c r="RXO63" s="746" t="s">
        <v>1196</v>
      </c>
      <c r="RXP63" s="746" t="s">
        <v>1196</v>
      </c>
      <c r="RXQ63" s="746" t="s">
        <v>1196</v>
      </c>
      <c r="RXR63" s="746" t="s">
        <v>1196</v>
      </c>
      <c r="RXS63" s="746" t="s">
        <v>1196</v>
      </c>
      <c r="RXT63" s="746" t="s">
        <v>1196</v>
      </c>
      <c r="RXU63" s="746" t="s">
        <v>1196</v>
      </c>
      <c r="RXV63" s="746" t="s">
        <v>1196</v>
      </c>
      <c r="RXW63" s="746" t="s">
        <v>1196</v>
      </c>
      <c r="RXX63" s="746" t="s">
        <v>1196</v>
      </c>
      <c r="RXY63" s="746" t="s">
        <v>1196</v>
      </c>
      <c r="RXZ63" s="746" t="s">
        <v>1196</v>
      </c>
      <c r="RYA63" s="746" t="s">
        <v>1196</v>
      </c>
      <c r="RYB63" s="746" t="s">
        <v>1196</v>
      </c>
      <c r="RYC63" s="746" t="s">
        <v>1196</v>
      </c>
      <c r="RYD63" s="746" t="s">
        <v>1196</v>
      </c>
      <c r="RYE63" s="746" t="s">
        <v>1196</v>
      </c>
      <c r="RYF63" s="746" t="s">
        <v>1196</v>
      </c>
      <c r="RYG63" s="746" t="s">
        <v>1196</v>
      </c>
      <c r="RYH63" s="746" t="s">
        <v>1196</v>
      </c>
      <c r="RYI63" s="746" t="s">
        <v>1196</v>
      </c>
      <c r="RYJ63" s="746" t="s">
        <v>1196</v>
      </c>
      <c r="RYK63" s="746" t="s">
        <v>1196</v>
      </c>
      <c r="RYL63" s="746" t="s">
        <v>1196</v>
      </c>
      <c r="RYM63" s="746" t="s">
        <v>1196</v>
      </c>
      <c r="RYN63" s="746" t="s">
        <v>1196</v>
      </c>
      <c r="RYO63" s="746" t="s">
        <v>1196</v>
      </c>
      <c r="RYP63" s="746" t="s">
        <v>1196</v>
      </c>
      <c r="RYQ63" s="746" t="s">
        <v>1196</v>
      </c>
      <c r="RYR63" s="746" t="s">
        <v>1196</v>
      </c>
      <c r="RYS63" s="746" t="s">
        <v>1196</v>
      </c>
      <c r="RYT63" s="746" t="s">
        <v>1196</v>
      </c>
      <c r="RYU63" s="746" t="s">
        <v>1196</v>
      </c>
      <c r="RYV63" s="746" t="s">
        <v>1196</v>
      </c>
      <c r="RYW63" s="746" t="s">
        <v>1196</v>
      </c>
      <c r="RYX63" s="746" t="s">
        <v>1196</v>
      </c>
      <c r="RYY63" s="746" t="s">
        <v>1196</v>
      </c>
      <c r="RYZ63" s="746" t="s">
        <v>1196</v>
      </c>
      <c r="RZA63" s="746" t="s">
        <v>1196</v>
      </c>
      <c r="RZB63" s="746" t="s">
        <v>1196</v>
      </c>
      <c r="RZC63" s="746" t="s">
        <v>1196</v>
      </c>
      <c r="RZD63" s="746" t="s">
        <v>1196</v>
      </c>
      <c r="RZE63" s="746" t="s">
        <v>1196</v>
      </c>
      <c r="RZF63" s="746" t="s">
        <v>1196</v>
      </c>
      <c r="RZG63" s="746" t="s">
        <v>1196</v>
      </c>
      <c r="RZH63" s="746" t="s">
        <v>1196</v>
      </c>
      <c r="RZI63" s="746" t="s">
        <v>1196</v>
      </c>
      <c r="RZJ63" s="746" t="s">
        <v>1196</v>
      </c>
      <c r="RZK63" s="746" t="s">
        <v>1196</v>
      </c>
      <c r="RZL63" s="746" t="s">
        <v>1196</v>
      </c>
      <c r="RZM63" s="746" t="s">
        <v>1196</v>
      </c>
      <c r="RZN63" s="746" t="s">
        <v>1196</v>
      </c>
      <c r="RZO63" s="746" t="s">
        <v>1196</v>
      </c>
      <c r="RZP63" s="746" t="s">
        <v>1196</v>
      </c>
      <c r="RZQ63" s="746" t="s">
        <v>1196</v>
      </c>
      <c r="RZR63" s="746" t="s">
        <v>1196</v>
      </c>
      <c r="RZS63" s="746" t="s">
        <v>1196</v>
      </c>
      <c r="RZT63" s="746" t="s">
        <v>1196</v>
      </c>
      <c r="RZU63" s="746" t="s">
        <v>1196</v>
      </c>
      <c r="RZV63" s="746" t="s">
        <v>1196</v>
      </c>
      <c r="RZW63" s="746" t="s">
        <v>1196</v>
      </c>
      <c r="RZX63" s="746" t="s">
        <v>1196</v>
      </c>
      <c r="RZY63" s="746" t="s">
        <v>1196</v>
      </c>
      <c r="RZZ63" s="746" t="s">
        <v>1196</v>
      </c>
      <c r="SAA63" s="746" t="s">
        <v>1196</v>
      </c>
      <c r="SAB63" s="746" t="s">
        <v>1196</v>
      </c>
      <c r="SAC63" s="746" t="s">
        <v>1196</v>
      </c>
      <c r="SAD63" s="746" t="s">
        <v>1196</v>
      </c>
      <c r="SAE63" s="746" t="s">
        <v>1196</v>
      </c>
      <c r="SAF63" s="746" t="s">
        <v>1196</v>
      </c>
      <c r="SAG63" s="746" t="s">
        <v>1196</v>
      </c>
      <c r="SAH63" s="746" t="s">
        <v>1196</v>
      </c>
      <c r="SAI63" s="746" t="s">
        <v>1196</v>
      </c>
      <c r="SAJ63" s="746" t="s">
        <v>1196</v>
      </c>
      <c r="SAK63" s="746" t="s">
        <v>1196</v>
      </c>
      <c r="SAL63" s="746" t="s">
        <v>1196</v>
      </c>
      <c r="SAM63" s="746" t="s">
        <v>1196</v>
      </c>
      <c r="SAN63" s="746" t="s">
        <v>1196</v>
      </c>
      <c r="SAO63" s="746" t="s">
        <v>1196</v>
      </c>
      <c r="SAP63" s="746" t="s">
        <v>1196</v>
      </c>
      <c r="SAQ63" s="746" t="s">
        <v>1196</v>
      </c>
      <c r="SAR63" s="746" t="s">
        <v>1196</v>
      </c>
      <c r="SAS63" s="746" t="s">
        <v>1196</v>
      </c>
      <c r="SAT63" s="746" t="s">
        <v>1196</v>
      </c>
      <c r="SAU63" s="746" t="s">
        <v>1196</v>
      </c>
      <c r="SAV63" s="746" t="s">
        <v>1196</v>
      </c>
      <c r="SAW63" s="746" t="s">
        <v>1196</v>
      </c>
      <c r="SAX63" s="746" t="s">
        <v>1196</v>
      </c>
      <c r="SAY63" s="746" t="s">
        <v>1196</v>
      </c>
      <c r="SAZ63" s="746" t="s">
        <v>1196</v>
      </c>
      <c r="SBA63" s="746" t="s">
        <v>1196</v>
      </c>
      <c r="SBB63" s="746" t="s">
        <v>1196</v>
      </c>
      <c r="SBC63" s="746" t="s">
        <v>1196</v>
      </c>
      <c r="SBD63" s="746" t="s">
        <v>1196</v>
      </c>
      <c r="SBE63" s="746" t="s">
        <v>1196</v>
      </c>
      <c r="SBF63" s="746" t="s">
        <v>1196</v>
      </c>
      <c r="SBG63" s="746" t="s">
        <v>1196</v>
      </c>
      <c r="SBH63" s="746" t="s">
        <v>1196</v>
      </c>
      <c r="SBI63" s="746" t="s">
        <v>1196</v>
      </c>
      <c r="SBJ63" s="746" t="s">
        <v>1196</v>
      </c>
      <c r="SBK63" s="746" t="s">
        <v>1196</v>
      </c>
      <c r="SBL63" s="746" t="s">
        <v>1196</v>
      </c>
      <c r="SBM63" s="746" t="s">
        <v>1196</v>
      </c>
      <c r="SBN63" s="746" t="s">
        <v>1196</v>
      </c>
      <c r="SBO63" s="746" t="s">
        <v>1196</v>
      </c>
      <c r="SBP63" s="746" t="s">
        <v>1196</v>
      </c>
      <c r="SBQ63" s="746" t="s">
        <v>1196</v>
      </c>
      <c r="SBR63" s="746" t="s">
        <v>1196</v>
      </c>
      <c r="SBS63" s="746" t="s">
        <v>1196</v>
      </c>
      <c r="SBT63" s="746" t="s">
        <v>1196</v>
      </c>
      <c r="SBU63" s="746" t="s">
        <v>1196</v>
      </c>
      <c r="SBV63" s="746" t="s">
        <v>1196</v>
      </c>
      <c r="SBW63" s="746" t="s">
        <v>1196</v>
      </c>
      <c r="SBX63" s="746" t="s">
        <v>1196</v>
      </c>
      <c r="SBY63" s="746" t="s">
        <v>1196</v>
      </c>
      <c r="SBZ63" s="746" t="s">
        <v>1196</v>
      </c>
      <c r="SCA63" s="746" t="s">
        <v>1196</v>
      </c>
      <c r="SCB63" s="746" t="s">
        <v>1196</v>
      </c>
      <c r="SCC63" s="746" t="s">
        <v>1196</v>
      </c>
      <c r="SCD63" s="746" t="s">
        <v>1196</v>
      </c>
      <c r="SCE63" s="746" t="s">
        <v>1196</v>
      </c>
      <c r="SCF63" s="746" t="s">
        <v>1196</v>
      </c>
      <c r="SCG63" s="746" t="s">
        <v>1196</v>
      </c>
      <c r="SCH63" s="746" t="s">
        <v>1196</v>
      </c>
      <c r="SCI63" s="746" t="s">
        <v>1196</v>
      </c>
      <c r="SCJ63" s="746" t="s">
        <v>1196</v>
      </c>
      <c r="SCK63" s="746" t="s">
        <v>1196</v>
      </c>
      <c r="SCL63" s="746" t="s">
        <v>1196</v>
      </c>
      <c r="SCM63" s="746" t="s">
        <v>1196</v>
      </c>
      <c r="SCN63" s="746" t="s">
        <v>1196</v>
      </c>
      <c r="SCO63" s="746" t="s">
        <v>1196</v>
      </c>
      <c r="SCP63" s="746" t="s">
        <v>1196</v>
      </c>
      <c r="SCQ63" s="746" t="s">
        <v>1196</v>
      </c>
      <c r="SCR63" s="746" t="s">
        <v>1196</v>
      </c>
      <c r="SCS63" s="746" t="s">
        <v>1196</v>
      </c>
      <c r="SCT63" s="746" t="s">
        <v>1196</v>
      </c>
      <c r="SCU63" s="746" t="s">
        <v>1196</v>
      </c>
      <c r="SCV63" s="746" t="s">
        <v>1196</v>
      </c>
      <c r="SCW63" s="746" t="s">
        <v>1196</v>
      </c>
      <c r="SCX63" s="746" t="s">
        <v>1196</v>
      </c>
      <c r="SCY63" s="746" t="s">
        <v>1196</v>
      </c>
      <c r="SCZ63" s="746" t="s">
        <v>1196</v>
      </c>
      <c r="SDA63" s="746" t="s">
        <v>1196</v>
      </c>
      <c r="SDB63" s="746" t="s">
        <v>1196</v>
      </c>
      <c r="SDC63" s="746" t="s">
        <v>1196</v>
      </c>
      <c r="SDD63" s="746" t="s">
        <v>1196</v>
      </c>
      <c r="SDE63" s="746" t="s">
        <v>1196</v>
      </c>
      <c r="SDF63" s="746" t="s">
        <v>1196</v>
      </c>
      <c r="SDG63" s="746" t="s">
        <v>1196</v>
      </c>
      <c r="SDH63" s="746" t="s">
        <v>1196</v>
      </c>
      <c r="SDI63" s="746" t="s">
        <v>1196</v>
      </c>
      <c r="SDJ63" s="746" t="s">
        <v>1196</v>
      </c>
      <c r="SDK63" s="746" t="s">
        <v>1196</v>
      </c>
      <c r="SDL63" s="746" t="s">
        <v>1196</v>
      </c>
      <c r="SDM63" s="746" t="s">
        <v>1196</v>
      </c>
      <c r="SDN63" s="746" t="s">
        <v>1196</v>
      </c>
      <c r="SDO63" s="746" t="s">
        <v>1196</v>
      </c>
      <c r="SDP63" s="746" t="s">
        <v>1196</v>
      </c>
      <c r="SDQ63" s="746" t="s">
        <v>1196</v>
      </c>
      <c r="SDR63" s="746" t="s">
        <v>1196</v>
      </c>
      <c r="SDS63" s="746" t="s">
        <v>1196</v>
      </c>
      <c r="SDT63" s="746" t="s">
        <v>1196</v>
      </c>
      <c r="SDU63" s="746" t="s">
        <v>1196</v>
      </c>
      <c r="SDV63" s="746" t="s">
        <v>1196</v>
      </c>
      <c r="SDW63" s="746" t="s">
        <v>1196</v>
      </c>
      <c r="SDX63" s="746" t="s">
        <v>1196</v>
      </c>
      <c r="SDY63" s="746" t="s">
        <v>1196</v>
      </c>
      <c r="SDZ63" s="746" t="s">
        <v>1196</v>
      </c>
      <c r="SEA63" s="746" t="s">
        <v>1196</v>
      </c>
      <c r="SEB63" s="746" t="s">
        <v>1196</v>
      </c>
      <c r="SEC63" s="746" t="s">
        <v>1196</v>
      </c>
      <c r="SED63" s="746" t="s">
        <v>1196</v>
      </c>
      <c r="SEE63" s="746" t="s">
        <v>1196</v>
      </c>
      <c r="SEF63" s="746" t="s">
        <v>1196</v>
      </c>
      <c r="SEG63" s="746" t="s">
        <v>1196</v>
      </c>
      <c r="SEH63" s="746" t="s">
        <v>1196</v>
      </c>
      <c r="SEI63" s="746" t="s">
        <v>1196</v>
      </c>
      <c r="SEJ63" s="746" t="s">
        <v>1196</v>
      </c>
      <c r="SEK63" s="746" t="s">
        <v>1196</v>
      </c>
      <c r="SEL63" s="746" t="s">
        <v>1196</v>
      </c>
      <c r="SEM63" s="746" t="s">
        <v>1196</v>
      </c>
      <c r="SEN63" s="746" t="s">
        <v>1196</v>
      </c>
      <c r="SEO63" s="746" t="s">
        <v>1196</v>
      </c>
      <c r="SEP63" s="746" t="s">
        <v>1196</v>
      </c>
      <c r="SEQ63" s="746" t="s">
        <v>1196</v>
      </c>
      <c r="SER63" s="746" t="s">
        <v>1196</v>
      </c>
      <c r="SES63" s="746" t="s">
        <v>1196</v>
      </c>
      <c r="SET63" s="746" t="s">
        <v>1196</v>
      </c>
      <c r="SEU63" s="746" t="s">
        <v>1196</v>
      </c>
      <c r="SEV63" s="746" t="s">
        <v>1196</v>
      </c>
      <c r="SEW63" s="746" t="s">
        <v>1196</v>
      </c>
      <c r="SEX63" s="746" t="s">
        <v>1196</v>
      </c>
      <c r="SEY63" s="746" t="s">
        <v>1196</v>
      </c>
      <c r="SEZ63" s="746" t="s">
        <v>1196</v>
      </c>
      <c r="SFA63" s="746" t="s">
        <v>1196</v>
      </c>
      <c r="SFB63" s="746" t="s">
        <v>1196</v>
      </c>
      <c r="SFC63" s="746" t="s">
        <v>1196</v>
      </c>
      <c r="SFD63" s="746" t="s">
        <v>1196</v>
      </c>
      <c r="SFE63" s="746" t="s">
        <v>1196</v>
      </c>
      <c r="SFF63" s="746" t="s">
        <v>1196</v>
      </c>
      <c r="SFG63" s="746" t="s">
        <v>1196</v>
      </c>
      <c r="SFH63" s="746" t="s">
        <v>1196</v>
      </c>
      <c r="SFI63" s="746" t="s">
        <v>1196</v>
      </c>
      <c r="SFJ63" s="746" t="s">
        <v>1196</v>
      </c>
      <c r="SFK63" s="746" t="s">
        <v>1196</v>
      </c>
      <c r="SFL63" s="746" t="s">
        <v>1196</v>
      </c>
      <c r="SFM63" s="746" t="s">
        <v>1196</v>
      </c>
      <c r="SFN63" s="746" t="s">
        <v>1196</v>
      </c>
      <c r="SFO63" s="746" t="s">
        <v>1196</v>
      </c>
      <c r="SFP63" s="746" t="s">
        <v>1196</v>
      </c>
      <c r="SFQ63" s="746" t="s">
        <v>1196</v>
      </c>
      <c r="SFR63" s="746" t="s">
        <v>1196</v>
      </c>
      <c r="SFS63" s="746" t="s">
        <v>1196</v>
      </c>
      <c r="SFT63" s="746" t="s">
        <v>1196</v>
      </c>
      <c r="SFU63" s="746" t="s">
        <v>1196</v>
      </c>
      <c r="SFV63" s="746" t="s">
        <v>1196</v>
      </c>
      <c r="SFW63" s="746" t="s">
        <v>1196</v>
      </c>
      <c r="SFX63" s="746" t="s">
        <v>1196</v>
      </c>
      <c r="SFY63" s="746" t="s">
        <v>1196</v>
      </c>
      <c r="SFZ63" s="746" t="s">
        <v>1196</v>
      </c>
      <c r="SGA63" s="746" t="s">
        <v>1196</v>
      </c>
      <c r="SGB63" s="746" t="s">
        <v>1196</v>
      </c>
      <c r="SGC63" s="746" t="s">
        <v>1196</v>
      </c>
      <c r="SGD63" s="746" t="s">
        <v>1196</v>
      </c>
      <c r="SGE63" s="746" t="s">
        <v>1196</v>
      </c>
      <c r="SGF63" s="746" t="s">
        <v>1196</v>
      </c>
      <c r="SGG63" s="746" t="s">
        <v>1196</v>
      </c>
      <c r="SGH63" s="746" t="s">
        <v>1196</v>
      </c>
      <c r="SGI63" s="746" t="s">
        <v>1196</v>
      </c>
      <c r="SGJ63" s="746" t="s">
        <v>1196</v>
      </c>
      <c r="SGK63" s="746" t="s">
        <v>1196</v>
      </c>
      <c r="SGL63" s="746" t="s">
        <v>1196</v>
      </c>
      <c r="SGM63" s="746" t="s">
        <v>1196</v>
      </c>
      <c r="SGN63" s="746" t="s">
        <v>1196</v>
      </c>
      <c r="SGO63" s="746" t="s">
        <v>1196</v>
      </c>
      <c r="SGP63" s="746" t="s">
        <v>1196</v>
      </c>
      <c r="SGQ63" s="746" t="s">
        <v>1196</v>
      </c>
      <c r="SGR63" s="746" t="s">
        <v>1196</v>
      </c>
      <c r="SGS63" s="746" t="s">
        <v>1196</v>
      </c>
      <c r="SGT63" s="746" t="s">
        <v>1196</v>
      </c>
      <c r="SGU63" s="746" t="s">
        <v>1196</v>
      </c>
      <c r="SGV63" s="746" t="s">
        <v>1196</v>
      </c>
      <c r="SGW63" s="746" t="s">
        <v>1196</v>
      </c>
      <c r="SGX63" s="746" t="s">
        <v>1196</v>
      </c>
      <c r="SGY63" s="746" t="s">
        <v>1196</v>
      </c>
      <c r="SGZ63" s="746" t="s">
        <v>1196</v>
      </c>
      <c r="SHA63" s="746" t="s">
        <v>1196</v>
      </c>
      <c r="SHB63" s="746" t="s">
        <v>1196</v>
      </c>
      <c r="SHC63" s="746" t="s">
        <v>1196</v>
      </c>
      <c r="SHD63" s="746" t="s">
        <v>1196</v>
      </c>
      <c r="SHE63" s="746" t="s">
        <v>1196</v>
      </c>
      <c r="SHF63" s="746" t="s">
        <v>1196</v>
      </c>
      <c r="SHG63" s="746" t="s">
        <v>1196</v>
      </c>
      <c r="SHH63" s="746" t="s">
        <v>1196</v>
      </c>
      <c r="SHI63" s="746" t="s">
        <v>1196</v>
      </c>
      <c r="SHJ63" s="746" t="s">
        <v>1196</v>
      </c>
      <c r="SHK63" s="746" t="s">
        <v>1196</v>
      </c>
      <c r="SHL63" s="746" t="s">
        <v>1196</v>
      </c>
      <c r="SHM63" s="746" t="s">
        <v>1196</v>
      </c>
      <c r="SHN63" s="746" t="s">
        <v>1196</v>
      </c>
      <c r="SHO63" s="746" t="s">
        <v>1196</v>
      </c>
      <c r="SHP63" s="746" t="s">
        <v>1196</v>
      </c>
      <c r="SHQ63" s="746" t="s">
        <v>1196</v>
      </c>
      <c r="SHR63" s="746" t="s">
        <v>1196</v>
      </c>
      <c r="SHS63" s="746" t="s">
        <v>1196</v>
      </c>
      <c r="SHT63" s="746" t="s">
        <v>1196</v>
      </c>
      <c r="SHU63" s="746" t="s">
        <v>1196</v>
      </c>
      <c r="SHV63" s="746" t="s">
        <v>1196</v>
      </c>
      <c r="SHW63" s="746" t="s">
        <v>1196</v>
      </c>
      <c r="SHX63" s="746" t="s">
        <v>1196</v>
      </c>
      <c r="SHY63" s="746" t="s">
        <v>1196</v>
      </c>
      <c r="SHZ63" s="746" t="s">
        <v>1196</v>
      </c>
      <c r="SIA63" s="746" t="s">
        <v>1196</v>
      </c>
      <c r="SIB63" s="746" t="s">
        <v>1196</v>
      </c>
      <c r="SIC63" s="746" t="s">
        <v>1196</v>
      </c>
      <c r="SID63" s="746" t="s">
        <v>1196</v>
      </c>
      <c r="SIE63" s="746" t="s">
        <v>1196</v>
      </c>
      <c r="SIF63" s="746" t="s">
        <v>1196</v>
      </c>
      <c r="SIG63" s="746" t="s">
        <v>1196</v>
      </c>
      <c r="SIH63" s="746" t="s">
        <v>1196</v>
      </c>
      <c r="SII63" s="746" t="s">
        <v>1196</v>
      </c>
      <c r="SIJ63" s="746" t="s">
        <v>1196</v>
      </c>
      <c r="SIK63" s="746" t="s">
        <v>1196</v>
      </c>
      <c r="SIL63" s="746" t="s">
        <v>1196</v>
      </c>
      <c r="SIM63" s="746" t="s">
        <v>1196</v>
      </c>
      <c r="SIN63" s="746" t="s">
        <v>1196</v>
      </c>
      <c r="SIO63" s="746" t="s">
        <v>1196</v>
      </c>
      <c r="SIP63" s="746" t="s">
        <v>1196</v>
      </c>
      <c r="SIQ63" s="746" t="s">
        <v>1196</v>
      </c>
      <c r="SIR63" s="746" t="s">
        <v>1196</v>
      </c>
      <c r="SIS63" s="746" t="s">
        <v>1196</v>
      </c>
      <c r="SIT63" s="746" t="s">
        <v>1196</v>
      </c>
      <c r="SIU63" s="746" t="s">
        <v>1196</v>
      </c>
      <c r="SIV63" s="746" t="s">
        <v>1196</v>
      </c>
      <c r="SIW63" s="746" t="s">
        <v>1196</v>
      </c>
      <c r="SIX63" s="746" t="s">
        <v>1196</v>
      </c>
      <c r="SIY63" s="746" t="s">
        <v>1196</v>
      </c>
      <c r="SIZ63" s="746" t="s">
        <v>1196</v>
      </c>
      <c r="SJA63" s="746" t="s">
        <v>1196</v>
      </c>
      <c r="SJB63" s="746" t="s">
        <v>1196</v>
      </c>
      <c r="SJC63" s="746" t="s">
        <v>1196</v>
      </c>
      <c r="SJD63" s="746" t="s">
        <v>1196</v>
      </c>
      <c r="SJE63" s="746" t="s">
        <v>1196</v>
      </c>
      <c r="SJF63" s="746" t="s">
        <v>1196</v>
      </c>
      <c r="SJG63" s="746" t="s">
        <v>1196</v>
      </c>
      <c r="SJH63" s="746" t="s">
        <v>1196</v>
      </c>
      <c r="SJI63" s="746" t="s">
        <v>1196</v>
      </c>
      <c r="SJJ63" s="746" t="s">
        <v>1196</v>
      </c>
      <c r="SJK63" s="746" t="s">
        <v>1196</v>
      </c>
      <c r="SJL63" s="746" t="s">
        <v>1196</v>
      </c>
      <c r="SJM63" s="746" t="s">
        <v>1196</v>
      </c>
      <c r="SJN63" s="746" t="s">
        <v>1196</v>
      </c>
      <c r="SJO63" s="746" t="s">
        <v>1196</v>
      </c>
      <c r="SJP63" s="746" t="s">
        <v>1196</v>
      </c>
      <c r="SJQ63" s="746" t="s">
        <v>1196</v>
      </c>
      <c r="SJR63" s="746" t="s">
        <v>1196</v>
      </c>
      <c r="SJS63" s="746" t="s">
        <v>1196</v>
      </c>
      <c r="SJT63" s="746" t="s">
        <v>1196</v>
      </c>
      <c r="SJU63" s="746" t="s">
        <v>1196</v>
      </c>
      <c r="SJV63" s="746" t="s">
        <v>1196</v>
      </c>
      <c r="SJW63" s="746" t="s">
        <v>1196</v>
      </c>
      <c r="SJX63" s="746" t="s">
        <v>1196</v>
      </c>
      <c r="SJY63" s="746" t="s">
        <v>1196</v>
      </c>
      <c r="SJZ63" s="746" t="s">
        <v>1196</v>
      </c>
      <c r="SKA63" s="746" t="s">
        <v>1196</v>
      </c>
      <c r="SKB63" s="746" t="s">
        <v>1196</v>
      </c>
      <c r="SKC63" s="746" t="s">
        <v>1196</v>
      </c>
      <c r="SKD63" s="746" t="s">
        <v>1196</v>
      </c>
      <c r="SKE63" s="746" t="s">
        <v>1196</v>
      </c>
      <c r="SKF63" s="746" t="s">
        <v>1196</v>
      </c>
      <c r="SKG63" s="746" t="s">
        <v>1196</v>
      </c>
      <c r="SKH63" s="746" t="s">
        <v>1196</v>
      </c>
      <c r="SKI63" s="746" t="s">
        <v>1196</v>
      </c>
      <c r="SKJ63" s="746" t="s">
        <v>1196</v>
      </c>
      <c r="SKK63" s="746" t="s">
        <v>1196</v>
      </c>
      <c r="SKL63" s="746" t="s">
        <v>1196</v>
      </c>
      <c r="SKM63" s="746" t="s">
        <v>1196</v>
      </c>
      <c r="SKN63" s="746" t="s">
        <v>1196</v>
      </c>
      <c r="SKO63" s="746" t="s">
        <v>1196</v>
      </c>
      <c r="SKP63" s="746" t="s">
        <v>1196</v>
      </c>
      <c r="SKQ63" s="746" t="s">
        <v>1196</v>
      </c>
      <c r="SKR63" s="746" t="s">
        <v>1196</v>
      </c>
      <c r="SKS63" s="746" t="s">
        <v>1196</v>
      </c>
      <c r="SKT63" s="746" t="s">
        <v>1196</v>
      </c>
      <c r="SKU63" s="746" t="s">
        <v>1196</v>
      </c>
      <c r="SKV63" s="746" t="s">
        <v>1196</v>
      </c>
      <c r="SKW63" s="746" t="s">
        <v>1196</v>
      </c>
      <c r="SKX63" s="746" t="s">
        <v>1196</v>
      </c>
      <c r="SKY63" s="746" t="s">
        <v>1196</v>
      </c>
      <c r="SKZ63" s="746" t="s">
        <v>1196</v>
      </c>
      <c r="SLA63" s="746" t="s">
        <v>1196</v>
      </c>
      <c r="SLB63" s="746" t="s">
        <v>1196</v>
      </c>
      <c r="SLC63" s="746" t="s">
        <v>1196</v>
      </c>
      <c r="SLD63" s="746" t="s">
        <v>1196</v>
      </c>
      <c r="SLE63" s="746" t="s">
        <v>1196</v>
      </c>
      <c r="SLF63" s="746" t="s">
        <v>1196</v>
      </c>
      <c r="SLG63" s="746" t="s">
        <v>1196</v>
      </c>
      <c r="SLH63" s="746" t="s">
        <v>1196</v>
      </c>
      <c r="SLI63" s="746" t="s">
        <v>1196</v>
      </c>
      <c r="SLJ63" s="746" t="s">
        <v>1196</v>
      </c>
      <c r="SLK63" s="746" t="s">
        <v>1196</v>
      </c>
      <c r="SLL63" s="746" t="s">
        <v>1196</v>
      </c>
      <c r="SLM63" s="746" t="s">
        <v>1196</v>
      </c>
      <c r="SLN63" s="746" t="s">
        <v>1196</v>
      </c>
      <c r="SLO63" s="746" t="s">
        <v>1196</v>
      </c>
      <c r="SLP63" s="746" t="s">
        <v>1196</v>
      </c>
      <c r="SLQ63" s="746" t="s">
        <v>1196</v>
      </c>
      <c r="SLR63" s="746" t="s">
        <v>1196</v>
      </c>
      <c r="SLS63" s="746" t="s">
        <v>1196</v>
      </c>
      <c r="SLT63" s="746" t="s">
        <v>1196</v>
      </c>
      <c r="SLU63" s="746" t="s">
        <v>1196</v>
      </c>
      <c r="SLV63" s="746" t="s">
        <v>1196</v>
      </c>
      <c r="SLW63" s="746" t="s">
        <v>1196</v>
      </c>
      <c r="SLX63" s="746" t="s">
        <v>1196</v>
      </c>
      <c r="SLY63" s="746" t="s">
        <v>1196</v>
      </c>
      <c r="SLZ63" s="746" t="s">
        <v>1196</v>
      </c>
      <c r="SMA63" s="746" t="s">
        <v>1196</v>
      </c>
      <c r="SMB63" s="746" t="s">
        <v>1196</v>
      </c>
      <c r="SMC63" s="746" t="s">
        <v>1196</v>
      </c>
      <c r="SMD63" s="746" t="s">
        <v>1196</v>
      </c>
      <c r="SME63" s="746" t="s">
        <v>1196</v>
      </c>
      <c r="SMF63" s="746" t="s">
        <v>1196</v>
      </c>
      <c r="SMG63" s="746" t="s">
        <v>1196</v>
      </c>
      <c r="SMH63" s="746" t="s">
        <v>1196</v>
      </c>
      <c r="SMI63" s="746" t="s">
        <v>1196</v>
      </c>
      <c r="SMJ63" s="746" t="s">
        <v>1196</v>
      </c>
      <c r="SMK63" s="746" t="s">
        <v>1196</v>
      </c>
      <c r="SML63" s="746" t="s">
        <v>1196</v>
      </c>
      <c r="SMM63" s="746" t="s">
        <v>1196</v>
      </c>
      <c r="SMN63" s="746" t="s">
        <v>1196</v>
      </c>
      <c r="SMO63" s="746" t="s">
        <v>1196</v>
      </c>
      <c r="SMP63" s="746" t="s">
        <v>1196</v>
      </c>
      <c r="SMQ63" s="746" t="s">
        <v>1196</v>
      </c>
      <c r="SMR63" s="746" t="s">
        <v>1196</v>
      </c>
      <c r="SMS63" s="746" t="s">
        <v>1196</v>
      </c>
      <c r="SMT63" s="746" t="s">
        <v>1196</v>
      </c>
      <c r="SMU63" s="746" t="s">
        <v>1196</v>
      </c>
      <c r="SMV63" s="746" t="s">
        <v>1196</v>
      </c>
      <c r="SMW63" s="746" t="s">
        <v>1196</v>
      </c>
      <c r="SMX63" s="746" t="s">
        <v>1196</v>
      </c>
      <c r="SMY63" s="746" t="s">
        <v>1196</v>
      </c>
      <c r="SMZ63" s="746" t="s">
        <v>1196</v>
      </c>
      <c r="SNA63" s="746" t="s">
        <v>1196</v>
      </c>
      <c r="SNB63" s="746" t="s">
        <v>1196</v>
      </c>
      <c r="SNC63" s="746" t="s">
        <v>1196</v>
      </c>
      <c r="SND63" s="746" t="s">
        <v>1196</v>
      </c>
      <c r="SNE63" s="746" t="s">
        <v>1196</v>
      </c>
      <c r="SNF63" s="746" t="s">
        <v>1196</v>
      </c>
      <c r="SNG63" s="746" t="s">
        <v>1196</v>
      </c>
      <c r="SNH63" s="746" t="s">
        <v>1196</v>
      </c>
      <c r="SNI63" s="746" t="s">
        <v>1196</v>
      </c>
      <c r="SNJ63" s="746" t="s">
        <v>1196</v>
      </c>
      <c r="SNK63" s="746" t="s">
        <v>1196</v>
      </c>
      <c r="SNL63" s="746" t="s">
        <v>1196</v>
      </c>
      <c r="SNM63" s="746" t="s">
        <v>1196</v>
      </c>
      <c r="SNN63" s="746" t="s">
        <v>1196</v>
      </c>
      <c r="SNO63" s="746" t="s">
        <v>1196</v>
      </c>
      <c r="SNP63" s="746" t="s">
        <v>1196</v>
      </c>
      <c r="SNQ63" s="746" t="s">
        <v>1196</v>
      </c>
      <c r="SNR63" s="746" t="s">
        <v>1196</v>
      </c>
      <c r="SNS63" s="746" t="s">
        <v>1196</v>
      </c>
      <c r="SNT63" s="746" t="s">
        <v>1196</v>
      </c>
      <c r="SNU63" s="746" t="s">
        <v>1196</v>
      </c>
      <c r="SNV63" s="746" t="s">
        <v>1196</v>
      </c>
      <c r="SNW63" s="746" t="s">
        <v>1196</v>
      </c>
      <c r="SNX63" s="746" t="s">
        <v>1196</v>
      </c>
      <c r="SNY63" s="746" t="s">
        <v>1196</v>
      </c>
      <c r="SNZ63" s="746" t="s">
        <v>1196</v>
      </c>
      <c r="SOA63" s="746" t="s">
        <v>1196</v>
      </c>
      <c r="SOB63" s="746" t="s">
        <v>1196</v>
      </c>
      <c r="SOC63" s="746" t="s">
        <v>1196</v>
      </c>
      <c r="SOD63" s="746" t="s">
        <v>1196</v>
      </c>
      <c r="SOE63" s="746" t="s">
        <v>1196</v>
      </c>
      <c r="SOF63" s="746" t="s">
        <v>1196</v>
      </c>
      <c r="SOG63" s="746" t="s">
        <v>1196</v>
      </c>
      <c r="SOH63" s="746" t="s">
        <v>1196</v>
      </c>
      <c r="SOI63" s="746" t="s">
        <v>1196</v>
      </c>
      <c r="SOJ63" s="746" t="s">
        <v>1196</v>
      </c>
      <c r="SOK63" s="746" t="s">
        <v>1196</v>
      </c>
      <c r="SOL63" s="746" t="s">
        <v>1196</v>
      </c>
      <c r="SOM63" s="746" t="s">
        <v>1196</v>
      </c>
      <c r="SON63" s="746" t="s">
        <v>1196</v>
      </c>
      <c r="SOO63" s="746" t="s">
        <v>1196</v>
      </c>
      <c r="SOP63" s="746" t="s">
        <v>1196</v>
      </c>
      <c r="SOQ63" s="746" t="s">
        <v>1196</v>
      </c>
      <c r="SOR63" s="746" t="s">
        <v>1196</v>
      </c>
      <c r="SOS63" s="746" t="s">
        <v>1196</v>
      </c>
      <c r="SOT63" s="746" t="s">
        <v>1196</v>
      </c>
      <c r="SOU63" s="746" t="s">
        <v>1196</v>
      </c>
      <c r="SOV63" s="746" t="s">
        <v>1196</v>
      </c>
      <c r="SOW63" s="746" t="s">
        <v>1196</v>
      </c>
      <c r="SOX63" s="746" t="s">
        <v>1196</v>
      </c>
      <c r="SOY63" s="746" t="s">
        <v>1196</v>
      </c>
      <c r="SOZ63" s="746" t="s">
        <v>1196</v>
      </c>
      <c r="SPA63" s="746" t="s">
        <v>1196</v>
      </c>
      <c r="SPB63" s="746" t="s">
        <v>1196</v>
      </c>
      <c r="SPC63" s="746" t="s">
        <v>1196</v>
      </c>
      <c r="SPD63" s="746" t="s">
        <v>1196</v>
      </c>
      <c r="SPE63" s="746" t="s">
        <v>1196</v>
      </c>
      <c r="SPF63" s="746" t="s">
        <v>1196</v>
      </c>
      <c r="SPG63" s="746" t="s">
        <v>1196</v>
      </c>
      <c r="SPH63" s="746" t="s">
        <v>1196</v>
      </c>
      <c r="SPI63" s="746" t="s">
        <v>1196</v>
      </c>
      <c r="SPJ63" s="746" t="s">
        <v>1196</v>
      </c>
      <c r="SPK63" s="746" t="s">
        <v>1196</v>
      </c>
      <c r="SPL63" s="746" t="s">
        <v>1196</v>
      </c>
      <c r="SPM63" s="746" t="s">
        <v>1196</v>
      </c>
      <c r="SPN63" s="746" t="s">
        <v>1196</v>
      </c>
      <c r="SPO63" s="746" t="s">
        <v>1196</v>
      </c>
      <c r="SPP63" s="746" t="s">
        <v>1196</v>
      </c>
      <c r="SPQ63" s="746" t="s">
        <v>1196</v>
      </c>
      <c r="SPR63" s="746" t="s">
        <v>1196</v>
      </c>
      <c r="SPS63" s="746" t="s">
        <v>1196</v>
      </c>
      <c r="SPT63" s="746" t="s">
        <v>1196</v>
      </c>
      <c r="SPU63" s="746" t="s">
        <v>1196</v>
      </c>
      <c r="SPV63" s="746" t="s">
        <v>1196</v>
      </c>
      <c r="SPW63" s="746" t="s">
        <v>1196</v>
      </c>
      <c r="SPX63" s="746" t="s">
        <v>1196</v>
      </c>
      <c r="SPY63" s="746" t="s">
        <v>1196</v>
      </c>
      <c r="SPZ63" s="746" t="s">
        <v>1196</v>
      </c>
      <c r="SQA63" s="746" t="s">
        <v>1196</v>
      </c>
      <c r="SQB63" s="746" t="s">
        <v>1196</v>
      </c>
      <c r="SQC63" s="746" t="s">
        <v>1196</v>
      </c>
      <c r="SQD63" s="746" t="s">
        <v>1196</v>
      </c>
      <c r="SQE63" s="746" t="s">
        <v>1196</v>
      </c>
      <c r="SQF63" s="746" t="s">
        <v>1196</v>
      </c>
      <c r="SQG63" s="746" t="s">
        <v>1196</v>
      </c>
      <c r="SQH63" s="746" t="s">
        <v>1196</v>
      </c>
      <c r="SQI63" s="746" t="s">
        <v>1196</v>
      </c>
      <c r="SQJ63" s="746" t="s">
        <v>1196</v>
      </c>
      <c r="SQK63" s="746" t="s">
        <v>1196</v>
      </c>
      <c r="SQL63" s="746" t="s">
        <v>1196</v>
      </c>
      <c r="SQM63" s="746" t="s">
        <v>1196</v>
      </c>
      <c r="SQN63" s="746" t="s">
        <v>1196</v>
      </c>
      <c r="SQO63" s="746" t="s">
        <v>1196</v>
      </c>
      <c r="SQP63" s="746" t="s">
        <v>1196</v>
      </c>
      <c r="SQQ63" s="746" t="s">
        <v>1196</v>
      </c>
      <c r="SQR63" s="746" t="s">
        <v>1196</v>
      </c>
      <c r="SQS63" s="746" t="s">
        <v>1196</v>
      </c>
      <c r="SQT63" s="746" t="s">
        <v>1196</v>
      </c>
      <c r="SQU63" s="746" t="s">
        <v>1196</v>
      </c>
      <c r="SQV63" s="746" t="s">
        <v>1196</v>
      </c>
      <c r="SQW63" s="746" t="s">
        <v>1196</v>
      </c>
      <c r="SQX63" s="746" t="s">
        <v>1196</v>
      </c>
      <c r="SQY63" s="746" t="s">
        <v>1196</v>
      </c>
      <c r="SQZ63" s="746" t="s">
        <v>1196</v>
      </c>
      <c r="SRA63" s="746" t="s">
        <v>1196</v>
      </c>
      <c r="SRB63" s="746" t="s">
        <v>1196</v>
      </c>
      <c r="SRC63" s="746" t="s">
        <v>1196</v>
      </c>
      <c r="SRD63" s="746" t="s">
        <v>1196</v>
      </c>
      <c r="SRE63" s="746" t="s">
        <v>1196</v>
      </c>
      <c r="SRF63" s="746" t="s">
        <v>1196</v>
      </c>
      <c r="SRG63" s="746" t="s">
        <v>1196</v>
      </c>
      <c r="SRH63" s="746" t="s">
        <v>1196</v>
      </c>
      <c r="SRI63" s="746" t="s">
        <v>1196</v>
      </c>
      <c r="SRJ63" s="746" t="s">
        <v>1196</v>
      </c>
      <c r="SRK63" s="746" t="s">
        <v>1196</v>
      </c>
      <c r="SRL63" s="746" t="s">
        <v>1196</v>
      </c>
      <c r="SRM63" s="746" t="s">
        <v>1196</v>
      </c>
      <c r="SRN63" s="746" t="s">
        <v>1196</v>
      </c>
      <c r="SRO63" s="746" t="s">
        <v>1196</v>
      </c>
      <c r="SRP63" s="746" t="s">
        <v>1196</v>
      </c>
      <c r="SRQ63" s="746" t="s">
        <v>1196</v>
      </c>
      <c r="SRR63" s="746" t="s">
        <v>1196</v>
      </c>
      <c r="SRS63" s="746" t="s">
        <v>1196</v>
      </c>
      <c r="SRT63" s="746" t="s">
        <v>1196</v>
      </c>
      <c r="SRU63" s="746" t="s">
        <v>1196</v>
      </c>
      <c r="SRV63" s="746" t="s">
        <v>1196</v>
      </c>
      <c r="SRW63" s="746" t="s">
        <v>1196</v>
      </c>
      <c r="SRX63" s="746" t="s">
        <v>1196</v>
      </c>
      <c r="SRY63" s="746" t="s">
        <v>1196</v>
      </c>
      <c r="SRZ63" s="746" t="s">
        <v>1196</v>
      </c>
      <c r="SSA63" s="746" t="s">
        <v>1196</v>
      </c>
      <c r="SSB63" s="746" t="s">
        <v>1196</v>
      </c>
      <c r="SSC63" s="746" t="s">
        <v>1196</v>
      </c>
      <c r="SSD63" s="746" t="s">
        <v>1196</v>
      </c>
      <c r="SSE63" s="746" t="s">
        <v>1196</v>
      </c>
      <c r="SSF63" s="746" t="s">
        <v>1196</v>
      </c>
      <c r="SSG63" s="746" t="s">
        <v>1196</v>
      </c>
      <c r="SSH63" s="746" t="s">
        <v>1196</v>
      </c>
      <c r="SSI63" s="746" t="s">
        <v>1196</v>
      </c>
      <c r="SSJ63" s="746" t="s">
        <v>1196</v>
      </c>
      <c r="SSK63" s="746" t="s">
        <v>1196</v>
      </c>
      <c r="SSL63" s="746" t="s">
        <v>1196</v>
      </c>
      <c r="SSM63" s="746" t="s">
        <v>1196</v>
      </c>
      <c r="SSN63" s="746" t="s">
        <v>1196</v>
      </c>
      <c r="SSO63" s="746" t="s">
        <v>1196</v>
      </c>
      <c r="SSP63" s="746" t="s">
        <v>1196</v>
      </c>
      <c r="SSQ63" s="746" t="s">
        <v>1196</v>
      </c>
      <c r="SSR63" s="746" t="s">
        <v>1196</v>
      </c>
      <c r="SSS63" s="746" t="s">
        <v>1196</v>
      </c>
      <c r="SST63" s="746" t="s">
        <v>1196</v>
      </c>
      <c r="SSU63" s="746" t="s">
        <v>1196</v>
      </c>
      <c r="SSV63" s="746" t="s">
        <v>1196</v>
      </c>
      <c r="SSW63" s="746" t="s">
        <v>1196</v>
      </c>
      <c r="SSX63" s="746" t="s">
        <v>1196</v>
      </c>
      <c r="SSY63" s="746" t="s">
        <v>1196</v>
      </c>
      <c r="SSZ63" s="746" t="s">
        <v>1196</v>
      </c>
      <c r="STA63" s="746" t="s">
        <v>1196</v>
      </c>
      <c r="STB63" s="746" t="s">
        <v>1196</v>
      </c>
      <c r="STC63" s="746" t="s">
        <v>1196</v>
      </c>
      <c r="STD63" s="746" t="s">
        <v>1196</v>
      </c>
      <c r="STE63" s="746" t="s">
        <v>1196</v>
      </c>
      <c r="STF63" s="746" t="s">
        <v>1196</v>
      </c>
      <c r="STG63" s="746" t="s">
        <v>1196</v>
      </c>
      <c r="STH63" s="746" t="s">
        <v>1196</v>
      </c>
      <c r="STI63" s="746" t="s">
        <v>1196</v>
      </c>
      <c r="STJ63" s="746" t="s">
        <v>1196</v>
      </c>
      <c r="STK63" s="746" t="s">
        <v>1196</v>
      </c>
      <c r="STL63" s="746" t="s">
        <v>1196</v>
      </c>
      <c r="STM63" s="746" t="s">
        <v>1196</v>
      </c>
      <c r="STN63" s="746" t="s">
        <v>1196</v>
      </c>
      <c r="STO63" s="746" t="s">
        <v>1196</v>
      </c>
      <c r="STP63" s="746" t="s">
        <v>1196</v>
      </c>
      <c r="STQ63" s="746" t="s">
        <v>1196</v>
      </c>
      <c r="STR63" s="746" t="s">
        <v>1196</v>
      </c>
      <c r="STS63" s="746" t="s">
        <v>1196</v>
      </c>
      <c r="STT63" s="746" t="s">
        <v>1196</v>
      </c>
      <c r="STU63" s="746" t="s">
        <v>1196</v>
      </c>
      <c r="STV63" s="746" t="s">
        <v>1196</v>
      </c>
      <c r="STW63" s="746" t="s">
        <v>1196</v>
      </c>
      <c r="STX63" s="746" t="s">
        <v>1196</v>
      </c>
      <c r="STY63" s="746" t="s">
        <v>1196</v>
      </c>
      <c r="STZ63" s="746" t="s">
        <v>1196</v>
      </c>
      <c r="SUA63" s="746" t="s">
        <v>1196</v>
      </c>
      <c r="SUB63" s="746" t="s">
        <v>1196</v>
      </c>
      <c r="SUC63" s="746" t="s">
        <v>1196</v>
      </c>
      <c r="SUD63" s="746" t="s">
        <v>1196</v>
      </c>
      <c r="SUE63" s="746" t="s">
        <v>1196</v>
      </c>
      <c r="SUF63" s="746" t="s">
        <v>1196</v>
      </c>
      <c r="SUG63" s="746" t="s">
        <v>1196</v>
      </c>
      <c r="SUH63" s="746" t="s">
        <v>1196</v>
      </c>
      <c r="SUI63" s="746" t="s">
        <v>1196</v>
      </c>
      <c r="SUJ63" s="746" t="s">
        <v>1196</v>
      </c>
      <c r="SUK63" s="746" t="s">
        <v>1196</v>
      </c>
      <c r="SUL63" s="746" t="s">
        <v>1196</v>
      </c>
      <c r="SUM63" s="746" t="s">
        <v>1196</v>
      </c>
      <c r="SUN63" s="746" t="s">
        <v>1196</v>
      </c>
      <c r="SUO63" s="746" t="s">
        <v>1196</v>
      </c>
      <c r="SUP63" s="746" t="s">
        <v>1196</v>
      </c>
      <c r="SUQ63" s="746" t="s">
        <v>1196</v>
      </c>
      <c r="SUR63" s="746" t="s">
        <v>1196</v>
      </c>
      <c r="SUS63" s="746" t="s">
        <v>1196</v>
      </c>
      <c r="SUT63" s="746" t="s">
        <v>1196</v>
      </c>
      <c r="SUU63" s="746" t="s">
        <v>1196</v>
      </c>
      <c r="SUV63" s="746" t="s">
        <v>1196</v>
      </c>
      <c r="SUW63" s="746" t="s">
        <v>1196</v>
      </c>
      <c r="SUX63" s="746" t="s">
        <v>1196</v>
      </c>
      <c r="SUY63" s="746" t="s">
        <v>1196</v>
      </c>
      <c r="SUZ63" s="746" t="s">
        <v>1196</v>
      </c>
      <c r="SVA63" s="746" t="s">
        <v>1196</v>
      </c>
      <c r="SVB63" s="746" t="s">
        <v>1196</v>
      </c>
      <c r="SVC63" s="746" t="s">
        <v>1196</v>
      </c>
      <c r="SVD63" s="746" t="s">
        <v>1196</v>
      </c>
      <c r="SVE63" s="746" t="s">
        <v>1196</v>
      </c>
      <c r="SVF63" s="746" t="s">
        <v>1196</v>
      </c>
      <c r="SVG63" s="746" t="s">
        <v>1196</v>
      </c>
      <c r="SVH63" s="746" t="s">
        <v>1196</v>
      </c>
      <c r="SVI63" s="746" t="s">
        <v>1196</v>
      </c>
      <c r="SVJ63" s="746" t="s">
        <v>1196</v>
      </c>
      <c r="SVK63" s="746" t="s">
        <v>1196</v>
      </c>
      <c r="SVL63" s="746" t="s">
        <v>1196</v>
      </c>
      <c r="SVM63" s="746" t="s">
        <v>1196</v>
      </c>
      <c r="SVN63" s="746" t="s">
        <v>1196</v>
      </c>
      <c r="SVO63" s="746" t="s">
        <v>1196</v>
      </c>
      <c r="SVP63" s="746" t="s">
        <v>1196</v>
      </c>
      <c r="SVQ63" s="746" t="s">
        <v>1196</v>
      </c>
      <c r="SVR63" s="746" t="s">
        <v>1196</v>
      </c>
      <c r="SVS63" s="746" t="s">
        <v>1196</v>
      </c>
      <c r="SVT63" s="746" t="s">
        <v>1196</v>
      </c>
      <c r="SVU63" s="746" t="s">
        <v>1196</v>
      </c>
      <c r="SVV63" s="746" t="s">
        <v>1196</v>
      </c>
      <c r="SVW63" s="746" t="s">
        <v>1196</v>
      </c>
      <c r="SVX63" s="746" t="s">
        <v>1196</v>
      </c>
      <c r="SVY63" s="746" t="s">
        <v>1196</v>
      </c>
      <c r="SVZ63" s="746" t="s">
        <v>1196</v>
      </c>
      <c r="SWA63" s="746" t="s">
        <v>1196</v>
      </c>
      <c r="SWB63" s="746" t="s">
        <v>1196</v>
      </c>
      <c r="SWC63" s="746" t="s">
        <v>1196</v>
      </c>
      <c r="SWD63" s="746" t="s">
        <v>1196</v>
      </c>
      <c r="SWE63" s="746" t="s">
        <v>1196</v>
      </c>
      <c r="SWF63" s="746" t="s">
        <v>1196</v>
      </c>
      <c r="SWG63" s="746" t="s">
        <v>1196</v>
      </c>
      <c r="SWH63" s="746" t="s">
        <v>1196</v>
      </c>
      <c r="SWI63" s="746" t="s">
        <v>1196</v>
      </c>
      <c r="SWJ63" s="746" t="s">
        <v>1196</v>
      </c>
      <c r="SWK63" s="746" t="s">
        <v>1196</v>
      </c>
      <c r="SWL63" s="746" t="s">
        <v>1196</v>
      </c>
      <c r="SWM63" s="746" t="s">
        <v>1196</v>
      </c>
      <c r="SWN63" s="746" t="s">
        <v>1196</v>
      </c>
      <c r="SWO63" s="746" t="s">
        <v>1196</v>
      </c>
      <c r="SWP63" s="746" t="s">
        <v>1196</v>
      </c>
      <c r="SWQ63" s="746" t="s">
        <v>1196</v>
      </c>
      <c r="SWR63" s="746" t="s">
        <v>1196</v>
      </c>
      <c r="SWS63" s="746" t="s">
        <v>1196</v>
      </c>
      <c r="SWT63" s="746" t="s">
        <v>1196</v>
      </c>
      <c r="SWU63" s="746" t="s">
        <v>1196</v>
      </c>
      <c r="SWV63" s="746" t="s">
        <v>1196</v>
      </c>
      <c r="SWW63" s="746" t="s">
        <v>1196</v>
      </c>
      <c r="SWX63" s="746" t="s">
        <v>1196</v>
      </c>
      <c r="SWY63" s="746" t="s">
        <v>1196</v>
      </c>
      <c r="SWZ63" s="746" t="s">
        <v>1196</v>
      </c>
      <c r="SXA63" s="746" t="s">
        <v>1196</v>
      </c>
      <c r="SXB63" s="746" t="s">
        <v>1196</v>
      </c>
      <c r="SXC63" s="746" t="s">
        <v>1196</v>
      </c>
      <c r="SXD63" s="746" t="s">
        <v>1196</v>
      </c>
      <c r="SXE63" s="746" t="s">
        <v>1196</v>
      </c>
      <c r="SXF63" s="746" t="s">
        <v>1196</v>
      </c>
      <c r="SXG63" s="746" t="s">
        <v>1196</v>
      </c>
      <c r="SXH63" s="746" t="s">
        <v>1196</v>
      </c>
      <c r="SXI63" s="746" t="s">
        <v>1196</v>
      </c>
      <c r="SXJ63" s="746" t="s">
        <v>1196</v>
      </c>
      <c r="SXK63" s="746" t="s">
        <v>1196</v>
      </c>
      <c r="SXL63" s="746" t="s">
        <v>1196</v>
      </c>
      <c r="SXM63" s="746" t="s">
        <v>1196</v>
      </c>
      <c r="SXN63" s="746" t="s">
        <v>1196</v>
      </c>
      <c r="SXO63" s="746" t="s">
        <v>1196</v>
      </c>
      <c r="SXP63" s="746" t="s">
        <v>1196</v>
      </c>
      <c r="SXQ63" s="746" t="s">
        <v>1196</v>
      </c>
      <c r="SXR63" s="746" t="s">
        <v>1196</v>
      </c>
      <c r="SXS63" s="746" t="s">
        <v>1196</v>
      </c>
      <c r="SXT63" s="746" t="s">
        <v>1196</v>
      </c>
      <c r="SXU63" s="746" t="s">
        <v>1196</v>
      </c>
      <c r="SXV63" s="746" t="s">
        <v>1196</v>
      </c>
      <c r="SXW63" s="746" t="s">
        <v>1196</v>
      </c>
      <c r="SXX63" s="746" t="s">
        <v>1196</v>
      </c>
      <c r="SXY63" s="746" t="s">
        <v>1196</v>
      </c>
      <c r="SXZ63" s="746" t="s">
        <v>1196</v>
      </c>
      <c r="SYA63" s="746" t="s">
        <v>1196</v>
      </c>
      <c r="SYB63" s="746" t="s">
        <v>1196</v>
      </c>
      <c r="SYC63" s="746" t="s">
        <v>1196</v>
      </c>
      <c r="SYD63" s="746" t="s">
        <v>1196</v>
      </c>
      <c r="SYE63" s="746" t="s">
        <v>1196</v>
      </c>
      <c r="SYF63" s="746" t="s">
        <v>1196</v>
      </c>
      <c r="SYG63" s="746" t="s">
        <v>1196</v>
      </c>
      <c r="SYH63" s="746" t="s">
        <v>1196</v>
      </c>
      <c r="SYI63" s="746" t="s">
        <v>1196</v>
      </c>
      <c r="SYJ63" s="746" t="s">
        <v>1196</v>
      </c>
      <c r="SYK63" s="746" t="s">
        <v>1196</v>
      </c>
      <c r="SYL63" s="746" t="s">
        <v>1196</v>
      </c>
      <c r="SYM63" s="746" t="s">
        <v>1196</v>
      </c>
      <c r="SYN63" s="746" t="s">
        <v>1196</v>
      </c>
      <c r="SYO63" s="746" t="s">
        <v>1196</v>
      </c>
      <c r="SYP63" s="746" t="s">
        <v>1196</v>
      </c>
      <c r="SYQ63" s="746" t="s">
        <v>1196</v>
      </c>
      <c r="SYR63" s="746" t="s">
        <v>1196</v>
      </c>
      <c r="SYS63" s="746" t="s">
        <v>1196</v>
      </c>
      <c r="SYT63" s="746" t="s">
        <v>1196</v>
      </c>
      <c r="SYU63" s="746" t="s">
        <v>1196</v>
      </c>
      <c r="SYV63" s="746" t="s">
        <v>1196</v>
      </c>
      <c r="SYW63" s="746" t="s">
        <v>1196</v>
      </c>
      <c r="SYX63" s="746" t="s">
        <v>1196</v>
      </c>
      <c r="SYY63" s="746" t="s">
        <v>1196</v>
      </c>
      <c r="SYZ63" s="746" t="s">
        <v>1196</v>
      </c>
      <c r="SZA63" s="746" t="s">
        <v>1196</v>
      </c>
      <c r="SZB63" s="746" t="s">
        <v>1196</v>
      </c>
      <c r="SZC63" s="746" t="s">
        <v>1196</v>
      </c>
      <c r="SZD63" s="746" t="s">
        <v>1196</v>
      </c>
      <c r="SZE63" s="746" t="s">
        <v>1196</v>
      </c>
      <c r="SZF63" s="746" t="s">
        <v>1196</v>
      </c>
      <c r="SZG63" s="746" t="s">
        <v>1196</v>
      </c>
      <c r="SZH63" s="746" t="s">
        <v>1196</v>
      </c>
      <c r="SZI63" s="746" t="s">
        <v>1196</v>
      </c>
      <c r="SZJ63" s="746" t="s">
        <v>1196</v>
      </c>
      <c r="SZK63" s="746" t="s">
        <v>1196</v>
      </c>
      <c r="SZL63" s="746" t="s">
        <v>1196</v>
      </c>
      <c r="SZM63" s="746" t="s">
        <v>1196</v>
      </c>
      <c r="SZN63" s="746" t="s">
        <v>1196</v>
      </c>
      <c r="SZO63" s="746" t="s">
        <v>1196</v>
      </c>
      <c r="SZP63" s="746" t="s">
        <v>1196</v>
      </c>
      <c r="SZQ63" s="746" t="s">
        <v>1196</v>
      </c>
      <c r="SZR63" s="746" t="s">
        <v>1196</v>
      </c>
      <c r="SZS63" s="746" t="s">
        <v>1196</v>
      </c>
      <c r="SZT63" s="746" t="s">
        <v>1196</v>
      </c>
      <c r="SZU63" s="746" t="s">
        <v>1196</v>
      </c>
      <c r="SZV63" s="746" t="s">
        <v>1196</v>
      </c>
      <c r="SZW63" s="746" t="s">
        <v>1196</v>
      </c>
      <c r="SZX63" s="746" t="s">
        <v>1196</v>
      </c>
      <c r="SZY63" s="746" t="s">
        <v>1196</v>
      </c>
      <c r="SZZ63" s="746" t="s">
        <v>1196</v>
      </c>
      <c r="TAA63" s="746" t="s">
        <v>1196</v>
      </c>
      <c r="TAB63" s="746" t="s">
        <v>1196</v>
      </c>
      <c r="TAC63" s="746" t="s">
        <v>1196</v>
      </c>
      <c r="TAD63" s="746" t="s">
        <v>1196</v>
      </c>
      <c r="TAE63" s="746" t="s">
        <v>1196</v>
      </c>
      <c r="TAF63" s="746" t="s">
        <v>1196</v>
      </c>
      <c r="TAG63" s="746" t="s">
        <v>1196</v>
      </c>
      <c r="TAH63" s="746" t="s">
        <v>1196</v>
      </c>
      <c r="TAI63" s="746" t="s">
        <v>1196</v>
      </c>
      <c r="TAJ63" s="746" t="s">
        <v>1196</v>
      </c>
      <c r="TAK63" s="746" t="s">
        <v>1196</v>
      </c>
      <c r="TAL63" s="746" t="s">
        <v>1196</v>
      </c>
      <c r="TAM63" s="746" t="s">
        <v>1196</v>
      </c>
      <c r="TAN63" s="746" t="s">
        <v>1196</v>
      </c>
      <c r="TAO63" s="746" t="s">
        <v>1196</v>
      </c>
      <c r="TAP63" s="746" t="s">
        <v>1196</v>
      </c>
      <c r="TAQ63" s="746" t="s">
        <v>1196</v>
      </c>
      <c r="TAR63" s="746" t="s">
        <v>1196</v>
      </c>
      <c r="TAS63" s="746" t="s">
        <v>1196</v>
      </c>
      <c r="TAT63" s="746" t="s">
        <v>1196</v>
      </c>
      <c r="TAU63" s="746" t="s">
        <v>1196</v>
      </c>
      <c r="TAV63" s="746" t="s">
        <v>1196</v>
      </c>
      <c r="TAW63" s="746" t="s">
        <v>1196</v>
      </c>
      <c r="TAX63" s="746" t="s">
        <v>1196</v>
      </c>
      <c r="TAY63" s="746" t="s">
        <v>1196</v>
      </c>
      <c r="TAZ63" s="746" t="s">
        <v>1196</v>
      </c>
      <c r="TBA63" s="746" t="s">
        <v>1196</v>
      </c>
      <c r="TBB63" s="746" t="s">
        <v>1196</v>
      </c>
      <c r="TBC63" s="746" t="s">
        <v>1196</v>
      </c>
      <c r="TBD63" s="746" t="s">
        <v>1196</v>
      </c>
      <c r="TBE63" s="746" t="s">
        <v>1196</v>
      </c>
      <c r="TBF63" s="746" t="s">
        <v>1196</v>
      </c>
      <c r="TBG63" s="746" t="s">
        <v>1196</v>
      </c>
      <c r="TBH63" s="746" t="s">
        <v>1196</v>
      </c>
      <c r="TBI63" s="746" t="s">
        <v>1196</v>
      </c>
      <c r="TBJ63" s="746" t="s">
        <v>1196</v>
      </c>
      <c r="TBK63" s="746" t="s">
        <v>1196</v>
      </c>
      <c r="TBL63" s="746" t="s">
        <v>1196</v>
      </c>
      <c r="TBM63" s="746" t="s">
        <v>1196</v>
      </c>
      <c r="TBN63" s="746" t="s">
        <v>1196</v>
      </c>
      <c r="TBO63" s="746" t="s">
        <v>1196</v>
      </c>
      <c r="TBP63" s="746" t="s">
        <v>1196</v>
      </c>
      <c r="TBQ63" s="746" t="s">
        <v>1196</v>
      </c>
      <c r="TBR63" s="746" t="s">
        <v>1196</v>
      </c>
      <c r="TBS63" s="746" t="s">
        <v>1196</v>
      </c>
      <c r="TBT63" s="746" t="s">
        <v>1196</v>
      </c>
      <c r="TBU63" s="746" t="s">
        <v>1196</v>
      </c>
      <c r="TBV63" s="746" t="s">
        <v>1196</v>
      </c>
      <c r="TBW63" s="746" t="s">
        <v>1196</v>
      </c>
      <c r="TBX63" s="746" t="s">
        <v>1196</v>
      </c>
      <c r="TBY63" s="746" t="s">
        <v>1196</v>
      </c>
      <c r="TBZ63" s="746" t="s">
        <v>1196</v>
      </c>
      <c r="TCA63" s="746" t="s">
        <v>1196</v>
      </c>
      <c r="TCB63" s="746" t="s">
        <v>1196</v>
      </c>
      <c r="TCC63" s="746" t="s">
        <v>1196</v>
      </c>
      <c r="TCD63" s="746" t="s">
        <v>1196</v>
      </c>
      <c r="TCE63" s="746" t="s">
        <v>1196</v>
      </c>
      <c r="TCF63" s="746" t="s">
        <v>1196</v>
      </c>
      <c r="TCG63" s="746" t="s">
        <v>1196</v>
      </c>
      <c r="TCH63" s="746" t="s">
        <v>1196</v>
      </c>
      <c r="TCI63" s="746" t="s">
        <v>1196</v>
      </c>
      <c r="TCJ63" s="746" t="s">
        <v>1196</v>
      </c>
      <c r="TCK63" s="746" t="s">
        <v>1196</v>
      </c>
      <c r="TCL63" s="746" t="s">
        <v>1196</v>
      </c>
      <c r="TCM63" s="746" t="s">
        <v>1196</v>
      </c>
      <c r="TCN63" s="746" t="s">
        <v>1196</v>
      </c>
      <c r="TCO63" s="746" t="s">
        <v>1196</v>
      </c>
      <c r="TCP63" s="746" t="s">
        <v>1196</v>
      </c>
      <c r="TCQ63" s="746" t="s">
        <v>1196</v>
      </c>
      <c r="TCR63" s="746" t="s">
        <v>1196</v>
      </c>
      <c r="TCS63" s="746" t="s">
        <v>1196</v>
      </c>
      <c r="TCT63" s="746" t="s">
        <v>1196</v>
      </c>
      <c r="TCU63" s="746" t="s">
        <v>1196</v>
      </c>
      <c r="TCV63" s="746" t="s">
        <v>1196</v>
      </c>
      <c r="TCW63" s="746" t="s">
        <v>1196</v>
      </c>
      <c r="TCX63" s="746" t="s">
        <v>1196</v>
      </c>
      <c r="TCY63" s="746" t="s">
        <v>1196</v>
      </c>
      <c r="TCZ63" s="746" t="s">
        <v>1196</v>
      </c>
      <c r="TDA63" s="746" t="s">
        <v>1196</v>
      </c>
      <c r="TDB63" s="746" t="s">
        <v>1196</v>
      </c>
      <c r="TDC63" s="746" t="s">
        <v>1196</v>
      </c>
      <c r="TDD63" s="746" t="s">
        <v>1196</v>
      </c>
      <c r="TDE63" s="746" t="s">
        <v>1196</v>
      </c>
      <c r="TDF63" s="746" t="s">
        <v>1196</v>
      </c>
      <c r="TDG63" s="746" t="s">
        <v>1196</v>
      </c>
      <c r="TDH63" s="746" t="s">
        <v>1196</v>
      </c>
      <c r="TDI63" s="746" t="s">
        <v>1196</v>
      </c>
      <c r="TDJ63" s="746" t="s">
        <v>1196</v>
      </c>
      <c r="TDK63" s="746" t="s">
        <v>1196</v>
      </c>
      <c r="TDL63" s="746" t="s">
        <v>1196</v>
      </c>
      <c r="TDM63" s="746" t="s">
        <v>1196</v>
      </c>
      <c r="TDN63" s="746" t="s">
        <v>1196</v>
      </c>
      <c r="TDO63" s="746" t="s">
        <v>1196</v>
      </c>
      <c r="TDP63" s="746" t="s">
        <v>1196</v>
      </c>
      <c r="TDQ63" s="746" t="s">
        <v>1196</v>
      </c>
      <c r="TDR63" s="746" t="s">
        <v>1196</v>
      </c>
      <c r="TDS63" s="746" t="s">
        <v>1196</v>
      </c>
      <c r="TDT63" s="746" t="s">
        <v>1196</v>
      </c>
      <c r="TDU63" s="746" t="s">
        <v>1196</v>
      </c>
      <c r="TDV63" s="746" t="s">
        <v>1196</v>
      </c>
      <c r="TDW63" s="746" t="s">
        <v>1196</v>
      </c>
      <c r="TDX63" s="746" t="s">
        <v>1196</v>
      </c>
      <c r="TDY63" s="746" t="s">
        <v>1196</v>
      </c>
      <c r="TDZ63" s="746" t="s">
        <v>1196</v>
      </c>
      <c r="TEA63" s="746" t="s">
        <v>1196</v>
      </c>
      <c r="TEB63" s="746" t="s">
        <v>1196</v>
      </c>
      <c r="TEC63" s="746" t="s">
        <v>1196</v>
      </c>
      <c r="TED63" s="746" t="s">
        <v>1196</v>
      </c>
      <c r="TEE63" s="746" t="s">
        <v>1196</v>
      </c>
      <c r="TEF63" s="746" t="s">
        <v>1196</v>
      </c>
      <c r="TEG63" s="746" t="s">
        <v>1196</v>
      </c>
      <c r="TEH63" s="746" t="s">
        <v>1196</v>
      </c>
      <c r="TEI63" s="746" t="s">
        <v>1196</v>
      </c>
      <c r="TEJ63" s="746" t="s">
        <v>1196</v>
      </c>
      <c r="TEK63" s="746" t="s">
        <v>1196</v>
      </c>
      <c r="TEL63" s="746" t="s">
        <v>1196</v>
      </c>
      <c r="TEM63" s="746" t="s">
        <v>1196</v>
      </c>
      <c r="TEN63" s="746" t="s">
        <v>1196</v>
      </c>
      <c r="TEO63" s="746" t="s">
        <v>1196</v>
      </c>
      <c r="TEP63" s="746" t="s">
        <v>1196</v>
      </c>
      <c r="TEQ63" s="746" t="s">
        <v>1196</v>
      </c>
      <c r="TER63" s="746" t="s">
        <v>1196</v>
      </c>
      <c r="TES63" s="746" t="s">
        <v>1196</v>
      </c>
      <c r="TET63" s="746" t="s">
        <v>1196</v>
      </c>
      <c r="TEU63" s="746" t="s">
        <v>1196</v>
      </c>
      <c r="TEV63" s="746" t="s">
        <v>1196</v>
      </c>
      <c r="TEW63" s="746" t="s">
        <v>1196</v>
      </c>
      <c r="TEX63" s="746" t="s">
        <v>1196</v>
      </c>
      <c r="TEY63" s="746" t="s">
        <v>1196</v>
      </c>
      <c r="TEZ63" s="746" t="s">
        <v>1196</v>
      </c>
      <c r="TFA63" s="746" t="s">
        <v>1196</v>
      </c>
      <c r="TFB63" s="746" t="s">
        <v>1196</v>
      </c>
      <c r="TFC63" s="746" t="s">
        <v>1196</v>
      </c>
      <c r="TFD63" s="746" t="s">
        <v>1196</v>
      </c>
      <c r="TFE63" s="746" t="s">
        <v>1196</v>
      </c>
      <c r="TFF63" s="746" t="s">
        <v>1196</v>
      </c>
      <c r="TFG63" s="746" t="s">
        <v>1196</v>
      </c>
      <c r="TFH63" s="746" t="s">
        <v>1196</v>
      </c>
      <c r="TFI63" s="746" t="s">
        <v>1196</v>
      </c>
      <c r="TFJ63" s="746" t="s">
        <v>1196</v>
      </c>
      <c r="TFK63" s="746" t="s">
        <v>1196</v>
      </c>
      <c r="TFL63" s="746" t="s">
        <v>1196</v>
      </c>
      <c r="TFM63" s="746" t="s">
        <v>1196</v>
      </c>
      <c r="TFN63" s="746" t="s">
        <v>1196</v>
      </c>
      <c r="TFO63" s="746" t="s">
        <v>1196</v>
      </c>
      <c r="TFP63" s="746" t="s">
        <v>1196</v>
      </c>
      <c r="TFQ63" s="746" t="s">
        <v>1196</v>
      </c>
      <c r="TFR63" s="746" t="s">
        <v>1196</v>
      </c>
      <c r="TFS63" s="746" t="s">
        <v>1196</v>
      </c>
      <c r="TFT63" s="746" t="s">
        <v>1196</v>
      </c>
      <c r="TFU63" s="746" t="s">
        <v>1196</v>
      </c>
      <c r="TFV63" s="746" t="s">
        <v>1196</v>
      </c>
      <c r="TFW63" s="746" t="s">
        <v>1196</v>
      </c>
      <c r="TFX63" s="746" t="s">
        <v>1196</v>
      </c>
      <c r="TFY63" s="746" t="s">
        <v>1196</v>
      </c>
      <c r="TFZ63" s="746" t="s">
        <v>1196</v>
      </c>
      <c r="TGA63" s="746" t="s">
        <v>1196</v>
      </c>
      <c r="TGB63" s="746" t="s">
        <v>1196</v>
      </c>
      <c r="TGC63" s="746" t="s">
        <v>1196</v>
      </c>
      <c r="TGD63" s="746" t="s">
        <v>1196</v>
      </c>
      <c r="TGE63" s="746" t="s">
        <v>1196</v>
      </c>
      <c r="TGF63" s="746" t="s">
        <v>1196</v>
      </c>
      <c r="TGG63" s="746" t="s">
        <v>1196</v>
      </c>
      <c r="TGH63" s="746" t="s">
        <v>1196</v>
      </c>
      <c r="TGI63" s="746" t="s">
        <v>1196</v>
      </c>
      <c r="TGJ63" s="746" t="s">
        <v>1196</v>
      </c>
      <c r="TGK63" s="746" t="s">
        <v>1196</v>
      </c>
      <c r="TGL63" s="746" t="s">
        <v>1196</v>
      </c>
      <c r="TGM63" s="746" t="s">
        <v>1196</v>
      </c>
      <c r="TGN63" s="746" t="s">
        <v>1196</v>
      </c>
      <c r="TGO63" s="746" t="s">
        <v>1196</v>
      </c>
      <c r="TGP63" s="746" t="s">
        <v>1196</v>
      </c>
      <c r="TGQ63" s="746" t="s">
        <v>1196</v>
      </c>
      <c r="TGR63" s="746" t="s">
        <v>1196</v>
      </c>
      <c r="TGS63" s="746" t="s">
        <v>1196</v>
      </c>
      <c r="TGT63" s="746" t="s">
        <v>1196</v>
      </c>
      <c r="TGU63" s="746" t="s">
        <v>1196</v>
      </c>
      <c r="TGV63" s="746" t="s">
        <v>1196</v>
      </c>
      <c r="TGW63" s="746" t="s">
        <v>1196</v>
      </c>
      <c r="TGX63" s="746" t="s">
        <v>1196</v>
      </c>
      <c r="TGY63" s="746" t="s">
        <v>1196</v>
      </c>
      <c r="TGZ63" s="746" t="s">
        <v>1196</v>
      </c>
      <c r="THA63" s="746" t="s">
        <v>1196</v>
      </c>
      <c r="THB63" s="746" t="s">
        <v>1196</v>
      </c>
      <c r="THC63" s="746" t="s">
        <v>1196</v>
      </c>
      <c r="THD63" s="746" t="s">
        <v>1196</v>
      </c>
      <c r="THE63" s="746" t="s">
        <v>1196</v>
      </c>
      <c r="THF63" s="746" t="s">
        <v>1196</v>
      </c>
      <c r="THG63" s="746" t="s">
        <v>1196</v>
      </c>
      <c r="THH63" s="746" t="s">
        <v>1196</v>
      </c>
      <c r="THI63" s="746" t="s">
        <v>1196</v>
      </c>
      <c r="THJ63" s="746" t="s">
        <v>1196</v>
      </c>
      <c r="THK63" s="746" t="s">
        <v>1196</v>
      </c>
      <c r="THL63" s="746" t="s">
        <v>1196</v>
      </c>
      <c r="THM63" s="746" t="s">
        <v>1196</v>
      </c>
      <c r="THN63" s="746" t="s">
        <v>1196</v>
      </c>
      <c r="THO63" s="746" t="s">
        <v>1196</v>
      </c>
      <c r="THP63" s="746" t="s">
        <v>1196</v>
      </c>
      <c r="THQ63" s="746" t="s">
        <v>1196</v>
      </c>
      <c r="THR63" s="746" t="s">
        <v>1196</v>
      </c>
      <c r="THS63" s="746" t="s">
        <v>1196</v>
      </c>
      <c r="THT63" s="746" t="s">
        <v>1196</v>
      </c>
      <c r="THU63" s="746" t="s">
        <v>1196</v>
      </c>
      <c r="THV63" s="746" t="s">
        <v>1196</v>
      </c>
      <c r="THW63" s="746" t="s">
        <v>1196</v>
      </c>
      <c r="THX63" s="746" t="s">
        <v>1196</v>
      </c>
      <c r="THY63" s="746" t="s">
        <v>1196</v>
      </c>
      <c r="THZ63" s="746" t="s">
        <v>1196</v>
      </c>
      <c r="TIA63" s="746" t="s">
        <v>1196</v>
      </c>
      <c r="TIB63" s="746" t="s">
        <v>1196</v>
      </c>
      <c r="TIC63" s="746" t="s">
        <v>1196</v>
      </c>
      <c r="TID63" s="746" t="s">
        <v>1196</v>
      </c>
      <c r="TIE63" s="746" t="s">
        <v>1196</v>
      </c>
      <c r="TIF63" s="746" t="s">
        <v>1196</v>
      </c>
      <c r="TIG63" s="746" t="s">
        <v>1196</v>
      </c>
      <c r="TIH63" s="746" t="s">
        <v>1196</v>
      </c>
      <c r="TII63" s="746" t="s">
        <v>1196</v>
      </c>
      <c r="TIJ63" s="746" t="s">
        <v>1196</v>
      </c>
      <c r="TIK63" s="746" t="s">
        <v>1196</v>
      </c>
      <c r="TIL63" s="746" t="s">
        <v>1196</v>
      </c>
      <c r="TIM63" s="746" t="s">
        <v>1196</v>
      </c>
      <c r="TIN63" s="746" t="s">
        <v>1196</v>
      </c>
      <c r="TIO63" s="746" t="s">
        <v>1196</v>
      </c>
      <c r="TIP63" s="746" t="s">
        <v>1196</v>
      </c>
      <c r="TIQ63" s="746" t="s">
        <v>1196</v>
      </c>
      <c r="TIR63" s="746" t="s">
        <v>1196</v>
      </c>
      <c r="TIS63" s="746" t="s">
        <v>1196</v>
      </c>
      <c r="TIT63" s="746" t="s">
        <v>1196</v>
      </c>
      <c r="TIU63" s="746" t="s">
        <v>1196</v>
      </c>
      <c r="TIV63" s="746" t="s">
        <v>1196</v>
      </c>
      <c r="TIW63" s="746" t="s">
        <v>1196</v>
      </c>
      <c r="TIX63" s="746" t="s">
        <v>1196</v>
      </c>
      <c r="TIY63" s="746" t="s">
        <v>1196</v>
      </c>
      <c r="TIZ63" s="746" t="s">
        <v>1196</v>
      </c>
      <c r="TJA63" s="746" t="s">
        <v>1196</v>
      </c>
      <c r="TJB63" s="746" t="s">
        <v>1196</v>
      </c>
      <c r="TJC63" s="746" t="s">
        <v>1196</v>
      </c>
      <c r="TJD63" s="746" t="s">
        <v>1196</v>
      </c>
      <c r="TJE63" s="746" t="s">
        <v>1196</v>
      </c>
      <c r="TJF63" s="746" t="s">
        <v>1196</v>
      </c>
      <c r="TJG63" s="746" t="s">
        <v>1196</v>
      </c>
      <c r="TJH63" s="746" t="s">
        <v>1196</v>
      </c>
      <c r="TJI63" s="746" t="s">
        <v>1196</v>
      </c>
      <c r="TJJ63" s="746" t="s">
        <v>1196</v>
      </c>
      <c r="TJK63" s="746" t="s">
        <v>1196</v>
      </c>
      <c r="TJL63" s="746" t="s">
        <v>1196</v>
      </c>
      <c r="TJM63" s="746" t="s">
        <v>1196</v>
      </c>
      <c r="TJN63" s="746" t="s">
        <v>1196</v>
      </c>
      <c r="TJO63" s="746" t="s">
        <v>1196</v>
      </c>
      <c r="TJP63" s="746" t="s">
        <v>1196</v>
      </c>
      <c r="TJQ63" s="746" t="s">
        <v>1196</v>
      </c>
      <c r="TJR63" s="746" t="s">
        <v>1196</v>
      </c>
      <c r="TJS63" s="746" t="s">
        <v>1196</v>
      </c>
      <c r="TJT63" s="746" t="s">
        <v>1196</v>
      </c>
      <c r="TJU63" s="746" t="s">
        <v>1196</v>
      </c>
      <c r="TJV63" s="746" t="s">
        <v>1196</v>
      </c>
      <c r="TJW63" s="746" t="s">
        <v>1196</v>
      </c>
      <c r="TJX63" s="746" t="s">
        <v>1196</v>
      </c>
      <c r="TJY63" s="746" t="s">
        <v>1196</v>
      </c>
      <c r="TJZ63" s="746" t="s">
        <v>1196</v>
      </c>
      <c r="TKA63" s="746" t="s">
        <v>1196</v>
      </c>
      <c r="TKB63" s="746" t="s">
        <v>1196</v>
      </c>
      <c r="TKC63" s="746" t="s">
        <v>1196</v>
      </c>
      <c r="TKD63" s="746" t="s">
        <v>1196</v>
      </c>
      <c r="TKE63" s="746" t="s">
        <v>1196</v>
      </c>
      <c r="TKF63" s="746" t="s">
        <v>1196</v>
      </c>
      <c r="TKG63" s="746" t="s">
        <v>1196</v>
      </c>
      <c r="TKH63" s="746" t="s">
        <v>1196</v>
      </c>
      <c r="TKI63" s="746" t="s">
        <v>1196</v>
      </c>
      <c r="TKJ63" s="746" t="s">
        <v>1196</v>
      </c>
      <c r="TKK63" s="746" t="s">
        <v>1196</v>
      </c>
      <c r="TKL63" s="746" t="s">
        <v>1196</v>
      </c>
      <c r="TKM63" s="746" t="s">
        <v>1196</v>
      </c>
      <c r="TKN63" s="746" t="s">
        <v>1196</v>
      </c>
      <c r="TKO63" s="746" t="s">
        <v>1196</v>
      </c>
      <c r="TKP63" s="746" t="s">
        <v>1196</v>
      </c>
      <c r="TKQ63" s="746" t="s">
        <v>1196</v>
      </c>
      <c r="TKR63" s="746" t="s">
        <v>1196</v>
      </c>
      <c r="TKS63" s="746" t="s">
        <v>1196</v>
      </c>
      <c r="TKT63" s="746" t="s">
        <v>1196</v>
      </c>
      <c r="TKU63" s="746" t="s">
        <v>1196</v>
      </c>
      <c r="TKV63" s="746" t="s">
        <v>1196</v>
      </c>
      <c r="TKW63" s="746" t="s">
        <v>1196</v>
      </c>
      <c r="TKX63" s="746" t="s">
        <v>1196</v>
      </c>
      <c r="TKY63" s="746" t="s">
        <v>1196</v>
      </c>
      <c r="TKZ63" s="746" t="s">
        <v>1196</v>
      </c>
      <c r="TLA63" s="746" t="s">
        <v>1196</v>
      </c>
      <c r="TLB63" s="746" t="s">
        <v>1196</v>
      </c>
      <c r="TLC63" s="746" t="s">
        <v>1196</v>
      </c>
      <c r="TLD63" s="746" t="s">
        <v>1196</v>
      </c>
      <c r="TLE63" s="746" t="s">
        <v>1196</v>
      </c>
      <c r="TLF63" s="746" t="s">
        <v>1196</v>
      </c>
      <c r="TLG63" s="746" t="s">
        <v>1196</v>
      </c>
      <c r="TLH63" s="746" t="s">
        <v>1196</v>
      </c>
      <c r="TLI63" s="746" t="s">
        <v>1196</v>
      </c>
      <c r="TLJ63" s="746" t="s">
        <v>1196</v>
      </c>
      <c r="TLK63" s="746" t="s">
        <v>1196</v>
      </c>
      <c r="TLL63" s="746" t="s">
        <v>1196</v>
      </c>
      <c r="TLM63" s="746" t="s">
        <v>1196</v>
      </c>
      <c r="TLN63" s="746" t="s">
        <v>1196</v>
      </c>
      <c r="TLO63" s="746" t="s">
        <v>1196</v>
      </c>
      <c r="TLP63" s="746" t="s">
        <v>1196</v>
      </c>
      <c r="TLQ63" s="746" t="s">
        <v>1196</v>
      </c>
      <c r="TLR63" s="746" t="s">
        <v>1196</v>
      </c>
      <c r="TLS63" s="746" t="s">
        <v>1196</v>
      </c>
      <c r="TLT63" s="746" t="s">
        <v>1196</v>
      </c>
      <c r="TLU63" s="746" t="s">
        <v>1196</v>
      </c>
      <c r="TLV63" s="746" t="s">
        <v>1196</v>
      </c>
      <c r="TLW63" s="746" t="s">
        <v>1196</v>
      </c>
      <c r="TLX63" s="746" t="s">
        <v>1196</v>
      </c>
      <c r="TLY63" s="746" t="s">
        <v>1196</v>
      </c>
      <c r="TLZ63" s="746" t="s">
        <v>1196</v>
      </c>
      <c r="TMA63" s="746" t="s">
        <v>1196</v>
      </c>
      <c r="TMB63" s="746" t="s">
        <v>1196</v>
      </c>
      <c r="TMC63" s="746" t="s">
        <v>1196</v>
      </c>
      <c r="TMD63" s="746" t="s">
        <v>1196</v>
      </c>
      <c r="TME63" s="746" t="s">
        <v>1196</v>
      </c>
      <c r="TMF63" s="746" t="s">
        <v>1196</v>
      </c>
      <c r="TMG63" s="746" t="s">
        <v>1196</v>
      </c>
      <c r="TMH63" s="746" t="s">
        <v>1196</v>
      </c>
      <c r="TMI63" s="746" t="s">
        <v>1196</v>
      </c>
      <c r="TMJ63" s="746" t="s">
        <v>1196</v>
      </c>
      <c r="TMK63" s="746" t="s">
        <v>1196</v>
      </c>
      <c r="TML63" s="746" t="s">
        <v>1196</v>
      </c>
      <c r="TMM63" s="746" t="s">
        <v>1196</v>
      </c>
      <c r="TMN63" s="746" t="s">
        <v>1196</v>
      </c>
      <c r="TMO63" s="746" t="s">
        <v>1196</v>
      </c>
      <c r="TMP63" s="746" t="s">
        <v>1196</v>
      </c>
      <c r="TMQ63" s="746" t="s">
        <v>1196</v>
      </c>
      <c r="TMR63" s="746" t="s">
        <v>1196</v>
      </c>
      <c r="TMS63" s="746" t="s">
        <v>1196</v>
      </c>
      <c r="TMT63" s="746" t="s">
        <v>1196</v>
      </c>
      <c r="TMU63" s="746" t="s">
        <v>1196</v>
      </c>
      <c r="TMV63" s="746" t="s">
        <v>1196</v>
      </c>
      <c r="TMW63" s="746" t="s">
        <v>1196</v>
      </c>
      <c r="TMX63" s="746" t="s">
        <v>1196</v>
      </c>
      <c r="TMY63" s="746" t="s">
        <v>1196</v>
      </c>
      <c r="TMZ63" s="746" t="s">
        <v>1196</v>
      </c>
      <c r="TNA63" s="746" t="s">
        <v>1196</v>
      </c>
      <c r="TNB63" s="746" t="s">
        <v>1196</v>
      </c>
      <c r="TNC63" s="746" t="s">
        <v>1196</v>
      </c>
      <c r="TND63" s="746" t="s">
        <v>1196</v>
      </c>
      <c r="TNE63" s="746" t="s">
        <v>1196</v>
      </c>
      <c r="TNF63" s="746" t="s">
        <v>1196</v>
      </c>
      <c r="TNG63" s="746" t="s">
        <v>1196</v>
      </c>
      <c r="TNH63" s="746" t="s">
        <v>1196</v>
      </c>
      <c r="TNI63" s="746" t="s">
        <v>1196</v>
      </c>
      <c r="TNJ63" s="746" t="s">
        <v>1196</v>
      </c>
      <c r="TNK63" s="746" t="s">
        <v>1196</v>
      </c>
      <c r="TNL63" s="746" t="s">
        <v>1196</v>
      </c>
      <c r="TNM63" s="746" t="s">
        <v>1196</v>
      </c>
      <c r="TNN63" s="746" t="s">
        <v>1196</v>
      </c>
      <c r="TNO63" s="746" t="s">
        <v>1196</v>
      </c>
      <c r="TNP63" s="746" t="s">
        <v>1196</v>
      </c>
      <c r="TNQ63" s="746" t="s">
        <v>1196</v>
      </c>
      <c r="TNR63" s="746" t="s">
        <v>1196</v>
      </c>
      <c r="TNS63" s="746" t="s">
        <v>1196</v>
      </c>
      <c r="TNT63" s="746" t="s">
        <v>1196</v>
      </c>
      <c r="TNU63" s="746" t="s">
        <v>1196</v>
      </c>
      <c r="TNV63" s="746" t="s">
        <v>1196</v>
      </c>
      <c r="TNW63" s="746" t="s">
        <v>1196</v>
      </c>
      <c r="TNX63" s="746" t="s">
        <v>1196</v>
      </c>
      <c r="TNY63" s="746" t="s">
        <v>1196</v>
      </c>
      <c r="TNZ63" s="746" t="s">
        <v>1196</v>
      </c>
      <c r="TOA63" s="746" t="s">
        <v>1196</v>
      </c>
      <c r="TOB63" s="746" t="s">
        <v>1196</v>
      </c>
      <c r="TOC63" s="746" t="s">
        <v>1196</v>
      </c>
      <c r="TOD63" s="746" t="s">
        <v>1196</v>
      </c>
      <c r="TOE63" s="746" t="s">
        <v>1196</v>
      </c>
      <c r="TOF63" s="746" t="s">
        <v>1196</v>
      </c>
      <c r="TOG63" s="746" t="s">
        <v>1196</v>
      </c>
      <c r="TOH63" s="746" t="s">
        <v>1196</v>
      </c>
      <c r="TOI63" s="746" t="s">
        <v>1196</v>
      </c>
      <c r="TOJ63" s="746" t="s">
        <v>1196</v>
      </c>
      <c r="TOK63" s="746" t="s">
        <v>1196</v>
      </c>
      <c r="TOL63" s="746" t="s">
        <v>1196</v>
      </c>
      <c r="TOM63" s="746" t="s">
        <v>1196</v>
      </c>
      <c r="TON63" s="746" t="s">
        <v>1196</v>
      </c>
      <c r="TOO63" s="746" t="s">
        <v>1196</v>
      </c>
      <c r="TOP63" s="746" t="s">
        <v>1196</v>
      </c>
      <c r="TOQ63" s="746" t="s">
        <v>1196</v>
      </c>
      <c r="TOR63" s="746" t="s">
        <v>1196</v>
      </c>
      <c r="TOS63" s="746" t="s">
        <v>1196</v>
      </c>
      <c r="TOT63" s="746" t="s">
        <v>1196</v>
      </c>
      <c r="TOU63" s="746" t="s">
        <v>1196</v>
      </c>
      <c r="TOV63" s="746" t="s">
        <v>1196</v>
      </c>
      <c r="TOW63" s="746" t="s">
        <v>1196</v>
      </c>
      <c r="TOX63" s="746" t="s">
        <v>1196</v>
      </c>
      <c r="TOY63" s="746" t="s">
        <v>1196</v>
      </c>
      <c r="TOZ63" s="746" t="s">
        <v>1196</v>
      </c>
      <c r="TPA63" s="746" t="s">
        <v>1196</v>
      </c>
      <c r="TPB63" s="746" t="s">
        <v>1196</v>
      </c>
      <c r="TPC63" s="746" t="s">
        <v>1196</v>
      </c>
      <c r="TPD63" s="746" t="s">
        <v>1196</v>
      </c>
      <c r="TPE63" s="746" t="s">
        <v>1196</v>
      </c>
      <c r="TPF63" s="746" t="s">
        <v>1196</v>
      </c>
      <c r="TPG63" s="746" t="s">
        <v>1196</v>
      </c>
      <c r="TPH63" s="746" t="s">
        <v>1196</v>
      </c>
      <c r="TPI63" s="746" t="s">
        <v>1196</v>
      </c>
      <c r="TPJ63" s="746" t="s">
        <v>1196</v>
      </c>
      <c r="TPK63" s="746" t="s">
        <v>1196</v>
      </c>
      <c r="TPL63" s="746" t="s">
        <v>1196</v>
      </c>
      <c r="TPM63" s="746" t="s">
        <v>1196</v>
      </c>
      <c r="TPN63" s="746" t="s">
        <v>1196</v>
      </c>
      <c r="TPO63" s="746" t="s">
        <v>1196</v>
      </c>
      <c r="TPP63" s="746" t="s">
        <v>1196</v>
      </c>
      <c r="TPQ63" s="746" t="s">
        <v>1196</v>
      </c>
      <c r="TPR63" s="746" t="s">
        <v>1196</v>
      </c>
      <c r="TPS63" s="746" t="s">
        <v>1196</v>
      </c>
      <c r="TPT63" s="746" t="s">
        <v>1196</v>
      </c>
      <c r="TPU63" s="746" t="s">
        <v>1196</v>
      </c>
      <c r="TPV63" s="746" t="s">
        <v>1196</v>
      </c>
      <c r="TPW63" s="746" t="s">
        <v>1196</v>
      </c>
      <c r="TPX63" s="746" t="s">
        <v>1196</v>
      </c>
      <c r="TPY63" s="746" t="s">
        <v>1196</v>
      </c>
      <c r="TPZ63" s="746" t="s">
        <v>1196</v>
      </c>
      <c r="TQA63" s="746" t="s">
        <v>1196</v>
      </c>
      <c r="TQB63" s="746" t="s">
        <v>1196</v>
      </c>
      <c r="TQC63" s="746" t="s">
        <v>1196</v>
      </c>
      <c r="TQD63" s="746" t="s">
        <v>1196</v>
      </c>
      <c r="TQE63" s="746" t="s">
        <v>1196</v>
      </c>
      <c r="TQF63" s="746" t="s">
        <v>1196</v>
      </c>
      <c r="TQG63" s="746" t="s">
        <v>1196</v>
      </c>
      <c r="TQH63" s="746" t="s">
        <v>1196</v>
      </c>
      <c r="TQI63" s="746" t="s">
        <v>1196</v>
      </c>
      <c r="TQJ63" s="746" t="s">
        <v>1196</v>
      </c>
      <c r="TQK63" s="746" t="s">
        <v>1196</v>
      </c>
      <c r="TQL63" s="746" t="s">
        <v>1196</v>
      </c>
      <c r="TQM63" s="746" t="s">
        <v>1196</v>
      </c>
      <c r="TQN63" s="746" t="s">
        <v>1196</v>
      </c>
      <c r="TQO63" s="746" t="s">
        <v>1196</v>
      </c>
      <c r="TQP63" s="746" t="s">
        <v>1196</v>
      </c>
      <c r="TQQ63" s="746" t="s">
        <v>1196</v>
      </c>
      <c r="TQR63" s="746" t="s">
        <v>1196</v>
      </c>
      <c r="TQS63" s="746" t="s">
        <v>1196</v>
      </c>
      <c r="TQT63" s="746" t="s">
        <v>1196</v>
      </c>
      <c r="TQU63" s="746" t="s">
        <v>1196</v>
      </c>
      <c r="TQV63" s="746" t="s">
        <v>1196</v>
      </c>
      <c r="TQW63" s="746" t="s">
        <v>1196</v>
      </c>
      <c r="TQX63" s="746" t="s">
        <v>1196</v>
      </c>
      <c r="TQY63" s="746" t="s">
        <v>1196</v>
      </c>
      <c r="TQZ63" s="746" t="s">
        <v>1196</v>
      </c>
      <c r="TRA63" s="746" t="s">
        <v>1196</v>
      </c>
      <c r="TRB63" s="746" t="s">
        <v>1196</v>
      </c>
      <c r="TRC63" s="746" t="s">
        <v>1196</v>
      </c>
      <c r="TRD63" s="746" t="s">
        <v>1196</v>
      </c>
      <c r="TRE63" s="746" t="s">
        <v>1196</v>
      </c>
      <c r="TRF63" s="746" t="s">
        <v>1196</v>
      </c>
      <c r="TRG63" s="746" t="s">
        <v>1196</v>
      </c>
      <c r="TRH63" s="746" t="s">
        <v>1196</v>
      </c>
      <c r="TRI63" s="746" t="s">
        <v>1196</v>
      </c>
      <c r="TRJ63" s="746" t="s">
        <v>1196</v>
      </c>
      <c r="TRK63" s="746" t="s">
        <v>1196</v>
      </c>
      <c r="TRL63" s="746" t="s">
        <v>1196</v>
      </c>
      <c r="TRM63" s="746" t="s">
        <v>1196</v>
      </c>
      <c r="TRN63" s="746" t="s">
        <v>1196</v>
      </c>
      <c r="TRO63" s="746" t="s">
        <v>1196</v>
      </c>
      <c r="TRP63" s="746" t="s">
        <v>1196</v>
      </c>
      <c r="TRQ63" s="746" t="s">
        <v>1196</v>
      </c>
      <c r="TRR63" s="746" t="s">
        <v>1196</v>
      </c>
      <c r="TRS63" s="746" t="s">
        <v>1196</v>
      </c>
      <c r="TRT63" s="746" t="s">
        <v>1196</v>
      </c>
      <c r="TRU63" s="746" t="s">
        <v>1196</v>
      </c>
      <c r="TRV63" s="746" t="s">
        <v>1196</v>
      </c>
      <c r="TRW63" s="746" t="s">
        <v>1196</v>
      </c>
      <c r="TRX63" s="746" t="s">
        <v>1196</v>
      </c>
      <c r="TRY63" s="746" t="s">
        <v>1196</v>
      </c>
      <c r="TRZ63" s="746" t="s">
        <v>1196</v>
      </c>
      <c r="TSA63" s="746" t="s">
        <v>1196</v>
      </c>
      <c r="TSB63" s="746" t="s">
        <v>1196</v>
      </c>
      <c r="TSC63" s="746" t="s">
        <v>1196</v>
      </c>
      <c r="TSD63" s="746" t="s">
        <v>1196</v>
      </c>
      <c r="TSE63" s="746" t="s">
        <v>1196</v>
      </c>
      <c r="TSF63" s="746" t="s">
        <v>1196</v>
      </c>
      <c r="TSG63" s="746" t="s">
        <v>1196</v>
      </c>
      <c r="TSH63" s="746" t="s">
        <v>1196</v>
      </c>
      <c r="TSI63" s="746" t="s">
        <v>1196</v>
      </c>
      <c r="TSJ63" s="746" t="s">
        <v>1196</v>
      </c>
      <c r="TSK63" s="746" t="s">
        <v>1196</v>
      </c>
      <c r="TSL63" s="746" t="s">
        <v>1196</v>
      </c>
      <c r="TSM63" s="746" t="s">
        <v>1196</v>
      </c>
      <c r="TSN63" s="746" t="s">
        <v>1196</v>
      </c>
      <c r="TSO63" s="746" t="s">
        <v>1196</v>
      </c>
      <c r="TSP63" s="746" t="s">
        <v>1196</v>
      </c>
      <c r="TSQ63" s="746" t="s">
        <v>1196</v>
      </c>
      <c r="TSR63" s="746" t="s">
        <v>1196</v>
      </c>
      <c r="TSS63" s="746" t="s">
        <v>1196</v>
      </c>
      <c r="TST63" s="746" t="s">
        <v>1196</v>
      </c>
      <c r="TSU63" s="746" t="s">
        <v>1196</v>
      </c>
      <c r="TSV63" s="746" t="s">
        <v>1196</v>
      </c>
      <c r="TSW63" s="746" t="s">
        <v>1196</v>
      </c>
      <c r="TSX63" s="746" t="s">
        <v>1196</v>
      </c>
      <c r="TSY63" s="746" t="s">
        <v>1196</v>
      </c>
      <c r="TSZ63" s="746" t="s">
        <v>1196</v>
      </c>
      <c r="TTA63" s="746" t="s">
        <v>1196</v>
      </c>
      <c r="TTB63" s="746" t="s">
        <v>1196</v>
      </c>
      <c r="TTC63" s="746" t="s">
        <v>1196</v>
      </c>
      <c r="TTD63" s="746" t="s">
        <v>1196</v>
      </c>
      <c r="TTE63" s="746" t="s">
        <v>1196</v>
      </c>
      <c r="TTF63" s="746" t="s">
        <v>1196</v>
      </c>
      <c r="TTG63" s="746" t="s">
        <v>1196</v>
      </c>
      <c r="TTH63" s="746" t="s">
        <v>1196</v>
      </c>
      <c r="TTI63" s="746" t="s">
        <v>1196</v>
      </c>
      <c r="TTJ63" s="746" t="s">
        <v>1196</v>
      </c>
      <c r="TTK63" s="746" t="s">
        <v>1196</v>
      </c>
      <c r="TTL63" s="746" t="s">
        <v>1196</v>
      </c>
      <c r="TTM63" s="746" t="s">
        <v>1196</v>
      </c>
      <c r="TTN63" s="746" t="s">
        <v>1196</v>
      </c>
      <c r="TTO63" s="746" t="s">
        <v>1196</v>
      </c>
      <c r="TTP63" s="746" t="s">
        <v>1196</v>
      </c>
      <c r="TTQ63" s="746" t="s">
        <v>1196</v>
      </c>
      <c r="TTR63" s="746" t="s">
        <v>1196</v>
      </c>
      <c r="TTS63" s="746" t="s">
        <v>1196</v>
      </c>
      <c r="TTT63" s="746" t="s">
        <v>1196</v>
      </c>
      <c r="TTU63" s="746" t="s">
        <v>1196</v>
      </c>
      <c r="TTV63" s="746" t="s">
        <v>1196</v>
      </c>
      <c r="TTW63" s="746" t="s">
        <v>1196</v>
      </c>
      <c r="TTX63" s="746" t="s">
        <v>1196</v>
      </c>
      <c r="TTY63" s="746" t="s">
        <v>1196</v>
      </c>
      <c r="TTZ63" s="746" t="s">
        <v>1196</v>
      </c>
      <c r="TUA63" s="746" t="s">
        <v>1196</v>
      </c>
      <c r="TUB63" s="746" t="s">
        <v>1196</v>
      </c>
      <c r="TUC63" s="746" t="s">
        <v>1196</v>
      </c>
      <c r="TUD63" s="746" t="s">
        <v>1196</v>
      </c>
      <c r="TUE63" s="746" t="s">
        <v>1196</v>
      </c>
      <c r="TUF63" s="746" t="s">
        <v>1196</v>
      </c>
      <c r="TUG63" s="746" t="s">
        <v>1196</v>
      </c>
      <c r="TUH63" s="746" t="s">
        <v>1196</v>
      </c>
      <c r="TUI63" s="746" t="s">
        <v>1196</v>
      </c>
      <c r="TUJ63" s="746" t="s">
        <v>1196</v>
      </c>
      <c r="TUK63" s="746" t="s">
        <v>1196</v>
      </c>
      <c r="TUL63" s="746" t="s">
        <v>1196</v>
      </c>
      <c r="TUM63" s="746" t="s">
        <v>1196</v>
      </c>
      <c r="TUN63" s="746" t="s">
        <v>1196</v>
      </c>
      <c r="TUO63" s="746" t="s">
        <v>1196</v>
      </c>
      <c r="TUP63" s="746" t="s">
        <v>1196</v>
      </c>
      <c r="TUQ63" s="746" t="s">
        <v>1196</v>
      </c>
      <c r="TUR63" s="746" t="s">
        <v>1196</v>
      </c>
      <c r="TUS63" s="746" t="s">
        <v>1196</v>
      </c>
      <c r="TUT63" s="746" t="s">
        <v>1196</v>
      </c>
      <c r="TUU63" s="746" t="s">
        <v>1196</v>
      </c>
      <c r="TUV63" s="746" t="s">
        <v>1196</v>
      </c>
      <c r="TUW63" s="746" t="s">
        <v>1196</v>
      </c>
      <c r="TUX63" s="746" t="s">
        <v>1196</v>
      </c>
      <c r="TUY63" s="746" t="s">
        <v>1196</v>
      </c>
      <c r="TUZ63" s="746" t="s">
        <v>1196</v>
      </c>
      <c r="TVA63" s="746" t="s">
        <v>1196</v>
      </c>
      <c r="TVB63" s="746" t="s">
        <v>1196</v>
      </c>
      <c r="TVC63" s="746" t="s">
        <v>1196</v>
      </c>
      <c r="TVD63" s="746" t="s">
        <v>1196</v>
      </c>
      <c r="TVE63" s="746" t="s">
        <v>1196</v>
      </c>
      <c r="TVF63" s="746" t="s">
        <v>1196</v>
      </c>
      <c r="TVG63" s="746" t="s">
        <v>1196</v>
      </c>
      <c r="TVH63" s="746" t="s">
        <v>1196</v>
      </c>
      <c r="TVI63" s="746" t="s">
        <v>1196</v>
      </c>
      <c r="TVJ63" s="746" t="s">
        <v>1196</v>
      </c>
      <c r="TVK63" s="746" t="s">
        <v>1196</v>
      </c>
      <c r="TVL63" s="746" t="s">
        <v>1196</v>
      </c>
      <c r="TVM63" s="746" t="s">
        <v>1196</v>
      </c>
      <c r="TVN63" s="746" t="s">
        <v>1196</v>
      </c>
      <c r="TVO63" s="746" t="s">
        <v>1196</v>
      </c>
      <c r="TVP63" s="746" t="s">
        <v>1196</v>
      </c>
      <c r="TVQ63" s="746" t="s">
        <v>1196</v>
      </c>
      <c r="TVR63" s="746" t="s">
        <v>1196</v>
      </c>
      <c r="TVS63" s="746" t="s">
        <v>1196</v>
      </c>
      <c r="TVT63" s="746" t="s">
        <v>1196</v>
      </c>
      <c r="TVU63" s="746" t="s">
        <v>1196</v>
      </c>
      <c r="TVV63" s="746" t="s">
        <v>1196</v>
      </c>
      <c r="TVW63" s="746" t="s">
        <v>1196</v>
      </c>
      <c r="TVX63" s="746" t="s">
        <v>1196</v>
      </c>
      <c r="TVY63" s="746" t="s">
        <v>1196</v>
      </c>
      <c r="TVZ63" s="746" t="s">
        <v>1196</v>
      </c>
      <c r="TWA63" s="746" t="s">
        <v>1196</v>
      </c>
      <c r="TWB63" s="746" t="s">
        <v>1196</v>
      </c>
      <c r="TWC63" s="746" t="s">
        <v>1196</v>
      </c>
      <c r="TWD63" s="746" t="s">
        <v>1196</v>
      </c>
      <c r="TWE63" s="746" t="s">
        <v>1196</v>
      </c>
      <c r="TWF63" s="746" t="s">
        <v>1196</v>
      </c>
      <c r="TWG63" s="746" t="s">
        <v>1196</v>
      </c>
      <c r="TWH63" s="746" t="s">
        <v>1196</v>
      </c>
      <c r="TWI63" s="746" t="s">
        <v>1196</v>
      </c>
      <c r="TWJ63" s="746" t="s">
        <v>1196</v>
      </c>
      <c r="TWK63" s="746" t="s">
        <v>1196</v>
      </c>
      <c r="TWL63" s="746" t="s">
        <v>1196</v>
      </c>
      <c r="TWM63" s="746" t="s">
        <v>1196</v>
      </c>
      <c r="TWN63" s="746" t="s">
        <v>1196</v>
      </c>
      <c r="TWO63" s="746" t="s">
        <v>1196</v>
      </c>
      <c r="TWP63" s="746" t="s">
        <v>1196</v>
      </c>
      <c r="TWQ63" s="746" t="s">
        <v>1196</v>
      </c>
      <c r="TWR63" s="746" t="s">
        <v>1196</v>
      </c>
      <c r="TWS63" s="746" t="s">
        <v>1196</v>
      </c>
      <c r="TWT63" s="746" t="s">
        <v>1196</v>
      </c>
      <c r="TWU63" s="746" t="s">
        <v>1196</v>
      </c>
      <c r="TWV63" s="746" t="s">
        <v>1196</v>
      </c>
      <c r="TWW63" s="746" t="s">
        <v>1196</v>
      </c>
      <c r="TWX63" s="746" t="s">
        <v>1196</v>
      </c>
      <c r="TWY63" s="746" t="s">
        <v>1196</v>
      </c>
      <c r="TWZ63" s="746" t="s">
        <v>1196</v>
      </c>
      <c r="TXA63" s="746" t="s">
        <v>1196</v>
      </c>
      <c r="TXB63" s="746" t="s">
        <v>1196</v>
      </c>
      <c r="TXC63" s="746" t="s">
        <v>1196</v>
      </c>
      <c r="TXD63" s="746" t="s">
        <v>1196</v>
      </c>
      <c r="TXE63" s="746" t="s">
        <v>1196</v>
      </c>
      <c r="TXF63" s="746" t="s">
        <v>1196</v>
      </c>
      <c r="TXG63" s="746" t="s">
        <v>1196</v>
      </c>
      <c r="TXH63" s="746" t="s">
        <v>1196</v>
      </c>
      <c r="TXI63" s="746" t="s">
        <v>1196</v>
      </c>
      <c r="TXJ63" s="746" t="s">
        <v>1196</v>
      </c>
      <c r="TXK63" s="746" t="s">
        <v>1196</v>
      </c>
      <c r="TXL63" s="746" t="s">
        <v>1196</v>
      </c>
      <c r="TXM63" s="746" t="s">
        <v>1196</v>
      </c>
      <c r="TXN63" s="746" t="s">
        <v>1196</v>
      </c>
      <c r="TXO63" s="746" t="s">
        <v>1196</v>
      </c>
      <c r="TXP63" s="746" t="s">
        <v>1196</v>
      </c>
      <c r="TXQ63" s="746" t="s">
        <v>1196</v>
      </c>
      <c r="TXR63" s="746" t="s">
        <v>1196</v>
      </c>
      <c r="TXS63" s="746" t="s">
        <v>1196</v>
      </c>
      <c r="TXT63" s="746" t="s">
        <v>1196</v>
      </c>
      <c r="TXU63" s="746" t="s">
        <v>1196</v>
      </c>
      <c r="TXV63" s="746" t="s">
        <v>1196</v>
      </c>
      <c r="TXW63" s="746" t="s">
        <v>1196</v>
      </c>
      <c r="TXX63" s="746" t="s">
        <v>1196</v>
      </c>
      <c r="TXY63" s="746" t="s">
        <v>1196</v>
      </c>
      <c r="TXZ63" s="746" t="s">
        <v>1196</v>
      </c>
      <c r="TYA63" s="746" t="s">
        <v>1196</v>
      </c>
      <c r="TYB63" s="746" t="s">
        <v>1196</v>
      </c>
      <c r="TYC63" s="746" t="s">
        <v>1196</v>
      </c>
      <c r="TYD63" s="746" t="s">
        <v>1196</v>
      </c>
      <c r="TYE63" s="746" t="s">
        <v>1196</v>
      </c>
      <c r="TYF63" s="746" t="s">
        <v>1196</v>
      </c>
      <c r="TYG63" s="746" t="s">
        <v>1196</v>
      </c>
      <c r="TYH63" s="746" t="s">
        <v>1196</v>
      </c>
      <c r="TYI63" s="746" t="s">
        <v>1196</v>
      </c>
      <c r="TYJ63" s="746" t="s">
        <v>1196</v>
      </c>
      <c r="TYK63" s="746" t="s">
        <v>1196</v>
      </c>
      <c r="TYL63" s="746" t="s">
        <v>1196</v>
      </c>
      <c r="TYM63" s="746" t="s">
        <v>1196</v>
      </c>
      <c r="TYN63" s="746" t="s">
        <v>1196</v>
      </c>
      <c r="TYO63" s="746" t="s">
        <v>1196</v>
      </c>
      <c r="TYP63" s="746" t="s">
        <v>1196</v>
      </c>
      <c r="TYQ63" s="746" t="s">
        <v>1196</v>
      </c>
      <c r="TYR63" s="746" t="s">
        <v>1196</v>
      </c>
      <c r="TYS63" s="746" t="s">
        <v>1196</v>
      </c>
      <c r="TYT63" s="746" t="s">
        <v>1196</v>
      </c>
      <c r="TYU63" s="746" t="s">
        <v>1196</v>
      </c>
      <c r="TYV63" s="746" t="s">
        <v>1196</v>
      </c>
      <c r="TYW63" s="746" t="s">
        <v>1196</v>
      </c>
      <c r="TYX63" s="746" t="s">
        <v>1196</v>
      </c>
      <c r="TYY63" s="746" t="s">
        <v>1196</v>
      </c>
      <c r="TYZ63" s="746" t="s">
        <v>1196</v>
      </c>
      <c r="TZA63" s="746" t="s">
        <v>1196</v>
      </c>
      <c r="TZB63" s="746" t="s">
        <v>1196</v>
      </c>
      <c r="TZC63" s="746" t="s">
        <v>1196</v>
      </c>
      <c r="TZD63" s="746" t="s">
        <v>1196</v>
      </c>
      <c r="TZE63" s="746" t="s">
        <v>1196</v>
      </c>
      <c r="TZF63" s="746" t="s">
        <v>1196</v>
      </c>
      <c r="TZG63" s="746" t="s">
        <v>1196</v>
      </c>
      <c r="TZH63" s="746" t="s">
        <v>1196</v>
      </c>
      <c r="TZI63" s="746" t="s">
        <v>1196</v>
      </c>
      <c r="TZJ63" s="746" t="s">
        <v>1196</v>
      </c>
      <c r="TZK63" s="746" t="s">
        <v>1196</v>
      </c>
      <c r="TZL63" s="746" t="s">
        <v>1196</v>
      </c>
      <c r="TZM63" s="746" t="s">
        <v>1196</v>
      </c>
      <c r="TZN63" s="746" t="s">
        <v>1196</v>
      </c>
      <c r="TZO63" s="746" t="s">
        <v>1196</v>
      </c>
      <c r="TZP63" s="746" t="s">
        <v>1196</v>
      </c>
      <c r="TZQ63" s="746" t="s">
        <v>1196</v>
      </c>
      <c r="TZR63" s="746" t="s">
        <v>1196</v>
      </c>
      <c r="TZS63" s="746" t="s">
        <v>1196</v>
      </c>
      <c r="TZT63" s="746" t="s">
        <v>1196</v>
      </c>
      <c r="TZU63" s="746" t="s">
        <v>1196</v>
      </c>
      <c r="TZV63" s="746" t="s">
        <v>1196</v>
      </c>
      <c r="TZW63" s="746" t="s">
        <v>1196</v>
      </c>
      <c r="TZX63" s="746" t="s">
        <v>1196</v>
      </c>
      <c r="TZY63" s="746" t="s">
        <v>1196</v>
      </c>
      <c r="TZZ63" s="746" t="s">
        <v>1196</v>
      </c>
      <c r="UAA63" s="746" t="s">
        <v>1196</v>
      </c>
      <c r="UAB63" s="746" t="s">
        <v>1196</v>
      </c>
      <c r="UAC63" s="746" t="s">
        <v>1196</v>
      </c>
      <c r="UAD63" s="746" t="s">
        <v>1196</v>
      </c>
      <c r="UAE63" s="746" t="s">
        <v>1196</v>
      </c>
      <c r="UAF63" s="746" t="s">
        <v>1196</v>
      </c>
      <c r="UAG63" s="746" t="s">
        <v>1196</v>
      </c>
      <c r="UAH63" s="746" t="s">
        <v>1196</v>
      </c>
      <c r="UAI63" s="746" t="s">
        <v>1196</v>
      </c>
      <c r="UAJ63" s="746" t="s">
        <v>1196</v>
      </c>
      <c r="UAK63" s="746" t="s">
        <v>1196</v>
      </c>
      <c r="UAL63" s="746" t="s">
        <v>1196</v>
      </c>
      <c r="UAM63" s="746" t="s">
        <v>1196</v>
      </c>
      <c r="UAN63" s="746" t="s">
        <v>1196</v>
      </c>
      <c r="UAO63" s="746" t="s">
        <v>1196</v>
      </c>
      <c r="UAP63" s="746" t="s">
        <v>1196</v>
      </c>
      <c r="UAQ63" s="746" t="s">
        <v>1196</v>
      </c>
      <c r="UAR63" s="746" t="s">
        <v>1196</v>
      </c>
      <c r="UAS63" s="746" t="s">
        <v>1196</v>
      </c>
      <c r="UAT63" s="746" t="s">
        <v>1196</v>
      </c>
      <c r="UAU63" s="746" t="s">
        <v>1196</v>
      </c>
      <c r="UAV63" s="746" t="s">
        <v>1196</v>
      </c>
      <c r="UAW63" s="746" t="s">
        <v>1196</v>
      </c>
      <c r="UAX63" s="746" t="s">
        <v>1196</v>
      </c>
      <c r="UAY63" s="746" t="s">
        <v>1196</v>
      </c>
      <c r="UAZ63" s="746" t="s">
        <v>1196</v>
      </c>
      <c r="UBA63" s="746" t="s">
        <v>1196</v>
      </c>
      <c r="UBB63" s="746" t="s">
        <v>1196</v>
      </c>
      <c r="UBC63" s="746" t="s">
        <v>1196</v>
      </c>
      <c r="UBD63" s="746" t="s">
        <v>1196</v>
      </c>
      <c r="UBE63" s="746" t="s">
        <v>1196</v>
      </c>
      <c r="UBF63" s="746" t="s">
        <v>1196</v>
      </c>
      <c r="UBG63" s="746" t="s">
        <v>1196</v>
      </c>
      <c r="UBH63" s="746" t="s">
        <v>1196</v>
      </c>
      <c r="UBI63" s="746" t="s">
        <v>1196</v>
      </c>
      <c r="UBJ63" s="746" t="s">
        <v>1196</v>
      </c>
      <c r="UBK63" s="746" t="s">
        <v>1196</v>
      </c>
      <c r="UBL63" s="746" t="s">
        <v>1196</v>
      </c>
      <c r="UBM63" s="746" t="s">
        <v>1196</v>
      </c>
      <c r="UBN63" s="746" t="s">
        <v>1196</v>
      </c>
      <c r="UBO63" s="746" t="s">
        <v>1196</v>
      </c>
      <c r="UBP63" s="746" t="s">
        <v>1196</v>
      </c>
      <c r="UBQ63" s="746" t="s">
        <v>1196</v>
      </c>
      <c r="UBR63" s="746" t="s">
        <v>1196</v>
      </c>
      <c r="UBS63" s="746" t="s">
        <v>1196</v>
      </c>
      <c r="UBT63" s="746" t="s">
        <v>1196</v>
      </c>
      <c r="UBU63" s="746" t="s">
        <v>1196</v>
      </c>
      <c r="UBV63" s="746" t="s">
        <v>1196</v>
      </c>
      <c r="UBW63" s="746" t="s">
        <v>1196</v>
      </c>
      <c r="UBX63" s="746" t="s">
        <v>1196</v>
      </c>
      <c r="UBY63" s="746" t="s">
        <v>1196</v>
      </c>
      <c r="UBZ63" s="746" t="s">
        <v>1196</v>
      </c>
      <c r="UCA63" s="746" t="s">
        <v>1196</v>
      </c>
      <c r="UCB63" s="746" t="s">
        <v>1196</v>
      </c>
      <c r="UCC63" s="746" t="s">
        <v>1196</v>
      </c>
      <c r="UCD63" s="746" t="s">
        <v>1196</v>
      </c>
      <c r="UCE63" s="746" t="s">
        <v>1196</v>
      </c>
      <c r="UCF63" s="746" t="s">
        <v>1196</v>
      </c>
      <c r="UCG63" s="746" t="s">
        <v>1196</v>
      </c>
      <c r="UCH63" s="746" t="s">
        <v>1196</v>
      </c>
      <c r="UCI63" s="746" t="s">
        <v>1196</v>
      </c>
      <c r="UCJ63" s="746" t="s">
        <v>1196</v>
      </c>
      <c r="UCK63" s="746" t="s">
        <v>1196</v>
      </c>
      <c r="UCL63" s="746" t="s">
        <v>1196</v>
      </c>
      <c r="UCM63" s="746" t="s">
        <v>1196</v>
      </c>
      <c r="UCN63" s="746" t="s">
        <v>1196</v>
      </c>
      <c r="UCO63" s="746" t="s">
        <v>1196</v>
      </c>
      <c r="UCP63" s="746" t="s">
        <v>1196</v>
      </c>
      <c r="UCQ63" s="746" t="s">
        <v>1196</v>
      </c>
      <c r="UCR63" s="746" t="s">
        <v>1196</v>
      </c>
      <c r="UCS63" s="746" t="s">
        <v>1196</v>
      </c>
      <c r="UCT63" s="746" t="s">
        <v>1196</v>
      </c>
      <c r="UCU63" s="746" t="s">
        <v>1196</v>
      </c>
      <c r="UCV63" s="746" t="s">
        <v>1196</v>
      </c>
      <c r="UCW63" s="746" t="s">
        <v>1196</v>
      </c>
      <c r="UCX63" s="746" t="s">
        <v>1196</v>
      </c>
      <c r="UCY63" s="746" t="s">
        <v>1196</v>
      </c>
      <c r="UCZ63" s="746" t="s">
        <v>1196</v>
      </c>
      <c r="UDA63" s="746" t="s">
        <v>1196</v>
      </c>
      <c r="UDB63" s="746" t="s">
        <v>1196</v>
      </c>
      <c r="UDC63" s="746" t="s">
        <v>1196</v>
      </c>
      <c r="UDD63" s="746" t="s">
        <v>1196</v>
      </c>
      <c r="UDE63" s="746" t="s">
        <v>1196</v>
      </c>
      <c r="UDF63" s="746" t="s">
        <v>1196</v>
      </c>
      <c r="UDG63" s="746" t="s">
        <v>1196</v>
      </c>
      <c r="UDH63" s="746" t="s">
        <v>1196</v>
      </c>
      <c r="UDI63" s="746" t="s">
        <v>1196</v>
      </c>
      <c r="UDJ63" s="746" t="s">
        <v>1196</v>
      </c>
      <c r="UDK63" s="746" t="s">
        <v>1196</v>
      </c>
      <c r="UDL63" s="746" t="s">
        <v>1196</v>
      </c>
      <c r="UDM63" s="746" t="s">
        <v>1196</v>
      </c>
      <c r="UDN63" s="746" t="s">
        <v>1196</v>
      </c>
      <c r="UDO63" s="746" t="s">
        <v>1196</v>
      </c>
      <c r="UDP63" s="746" t="s">
        <v>1196</v>
      </c>
      <c r="UDQ63" s="746" t="s">
        <v>1196</v>
      </c>
      <c r="UDR63" s="746" t="s">
        <v>1196</v>
      </c>
      <c r="UDS63" s="746" t="s">
        <v>1196</v>
      </c>
      <c r="UDT63" s="746" t="s">
        <v>1196</v>
      </c>
      <c r="UDU63" s="746" t="s">
        <v>1196</v>
      </c>
      <c r="UDV63" s="746" t="s">
        <v>1196</v>
      </c>
      <c r="UDW63" s="746" t="s">
        <v>1196</v>
      </c>
      <c r="UDX63" s="746" t="s">
        <v>1196</v>
      </c>
      <c r="UDY63" s="746" t="s">
        <v>1196</v>
      </c>
      <c r="UDZ63" s="746" t="s">
        <v>1196</v>
      </c>
      <c r="UEA63" s="746" t="s">
        <v>1196</v>
      </c>
      <c r="UEB63" s="746" t="s">
        <v>1196</v>
      </c>
      <c r="UEC63" s="746" t="s">
        <v>1196</v>
      </c>
      <c r="UED63" s="746" t="s">
        <v>1196</v>
      </c>
      <c r="UEE63" s="746" t="s">
        <v>1196</v>
      </c>
      <c r="UEF63" s="746" t="s">
        <v>1196</v>
      </c>
      <c r="UEG63" s="746" t="s">
        <v>1196</v>
      </c>
      <c r="UEH63" s="746" t="s">
        <v>1196</v>
      </c>
      <c r="UEI63" s="746" t="s">
        <v>1196</v>
      </c>
      <c r="UEJ63" s="746" t="s">
        <v>1196</v>
      </c>
      <c r="UEK63" s="746" t="s">
        <v>1196</v>
      </c>
      <c r="UEL63" s="746" t="s">
        <v>1196</v>
      </c>
      <c r="UEM63" s="746" t="s">
        <v>1196</v>
      </c>
      <c r="UEN63" s="746" t="s">
        <v>1196</v>
      </c>
      <c r="UEO63" s="746" t="s">
        <v>1196</v>
      </c>
      <c r="UEP63" s="746" t="s">
        <v>1196</v>
      </c>
      <c r="UEQ63" s="746" t="s">
        <v>1196</v>
      </c>
      <c r="UER63" s="746" t="s">
        <v>1196</v>
      </c>
      <c r="UES63" s="746" t="s">
        <v>1196</v>
      </c>
      <c r="UET63" s="746" t="s">
        <v>1196</v>
      </c>
      <c r="UEU63" s="746" t="s">
        <v>1196</v>
      </c>
      <c r="UEV63" s="746" t="s">
        <v>1196</v>
      </c>
      <c r="UEW63" s="746" t="s">
        <v>1196</v>
      </c>
      <c r="UEX63" s="746" t="s">
        <v>1196</v>
      </c>
      <c r="UEY63" s="746" t="s">
        <v>1196</v>
      </c>
      <c r="UEZ63" s="746" t="s">
        <v>1196</v>
      </c>
      <c r="UFA63" s="746" t="s">
        <v>1196</v>
      </c>
      <c r="UFB63" s="746" t="s">
        <v>1196</v>
      </c>
      <c r="UFC63" s="746" t="s">
        <v>1196</v>
      </c>
      <c r="UFD63" s="746" t="s">
        <v>1196</v>
      </c>
      <c r="UFE63" s="746" t="s">
        <v>1196</v>
      </c>
      <c r="UFF63" s="746" t="s">
        <v>1196</v>
      </c>
      <c r="UFG63" s="746" t="s">
        <v>1196</v>
      </c>
      <c r="UFH63" s="746" t="s">
        <v>1196</v>
      </c>
      <c r="UFI63" s="746" t="s">
        <v>1196</v>
      </c>
      <c r="UFJ63" s="746" t="s">
        <v>1196</v>
      </c>
      <c r="UFK63" s="746" t="s">
        <v>1196</v>
      </c>
      <c r="UFL63" s="746" t="s">
        <v>1196</v>
      </c>
      <c r="UFM63" s="746" t="s">
        <v>1196</v>
      </c>
      <c r="UFN63" s="746" t="s">
        <v>1196</v>
      </c>
      <c r="UFO63" s="746" t="s">
        <v>1196</v>
      </c>
      <c r="UFP63" s="746" t="s">
        <v>1196</v>
      </c>
      <c r="UFQ63" s="746" t="s">
        <v>1196</v>
      </c>
      <c r="UFR63" s="746" t="s">
        <v>1196</v>
      </c>
      <c r="UFS63" s="746" t="s">
        <v>1196</v>
      </c>
      <c r="UFT63" s="746" t="s">
        <v>1196</v>
      </c>
      <c r="UFU63" s="746" t="s">
        <v>1196</v>
      </c>
      <c r="UFV63" s="746" t="s">
        <v>1196</v>
      </c>
      <c r="UFW63" s="746" t="s">
        <v>1196</v>
      </c>
      <c r="UFX63" s="746" t="s">
        <v>1196</v>
      </c>
      <c r="UFY63" s="746" t="s">
        <v>1196</v>
      </c>
      <c r="UFZ63" s="746" t="s">
        <v>1196</v>
      </c>
      <c r="UGA63" s="746" t="s">
        <v>1196</v>
      </c>
      <c r="UGB63" s="746" t="s">
        <v>1196</v>
      </c>
      <c r="UGC63" s="746" t="s">
        <v>1196</v>
      </c>
      <c r="UGD63" s="746" t="s">
        <v>1196</v>
      </c>
      <c r="UGE63" s="746" t="s">
        <v>1196</v>
      </c>
      <c r="UGF63" s="746" t="s">
        <v>1196</v>
      </c>
      <c r="UGG63" s="746" t="s">
        <v>1196</v>
      </c>
      <c r="UGH63" s="746" t="s">
        <v>1196</v>
      </c>
      <c r="UGI63" s="746" t="s">
        <v>1196</v>
      </c>
      <c r="UGJ63" s="746" t="s">
        <v>1196</v>
      </c>
      <c r="UGK63" s="746" t="s">
        <v>1196</v>
      </c>
      <c r="UGL63" s="746" t="s">
        <v>1196</v>
      </c>
      <c r="UGM63" s="746" t="s">
        <v>1196</v>
      </c>
      <c r="UGN63" s="746" t="s">
        <v>1196</v>
      </c>
      <c r="UGO63" s="746" t="s">
        <v>1196</v>
      </c>
      <c r="UGP63" s="746" t="s">
        <v>1196</v>
      </c>
      <c r="UGQ63" s="746" t="s">
        <v>1196</v>
      </c>
      <c r="UGR63" s="746" t="s">
        <v>1196</v>
      </c>
      <c r="UGS63" s="746" t="s">
        <v>1196</v>
      </c>
      <c r="UGT63" s="746" t="s">
        <v>1196</v>
      </c>
      <c r="UGU63" s="746" t="s">
        <v>1196</v>
      </c>
      <c r="UGV63" s="746" t="s">
        <v>1196</v>
      </c>
      <c r="UGW63" s="746" t="s">
        <v>1196</v>
      </c>
      <c r="UGX63" s="746" t="s">
        <v>1196</v>
      </c>
      <c r="UGY63" s="746" t="s">
        <v>1196</v>
      </c>
      <c r="UGZ63" s="746" t="s">
        <v>1196</v>
      </c>
      <c r="UHA63" s="746" t="s">
        <v>1196</v>
      </c>
      <c r="UHB63" s="746" t="s">
        <v>1196</v>
      </c>
      <c r="UHC63" s="746" t="s">
        <v>1196</v>
      </c>
      <c r="UHD63" s="746" t="s">
        <v>1196</v>
      </c>
      <c r="UHE63" s="746" t="s">
        <v>1196</v>
      </c>
      <c r="UHF63" s="746" t="s">
        <v>1196</v>
      </c>
      <c r="UHG63" s="746" t="s">
        <v>1196</v>
      </c>
      <c r="UHH63" s="746" t="s">
        <v>1196</v>
      </c>
      <c r="UHI63" s="746" t="s">
        <v>1196</v>
      </c>
      <c r="UHJ63" s="746" t="s">
        <v>1196</v>
      </c>
      <c r="UHK63" s="746" t="s">
        <v>1196</v>
      </c>
      <c r="UHL63" s="746" t="s">
        <v>1196</v>
      </c>
      <c r="UHM63" s="746" t="s">
        <v>1196</v>
      </c>
      <c r="UHN63" s="746" t="s">
        <v>1196</v>
      </c>
      <c r="UHO63" s="746" t="s">
        <v>1196</v>
      </c>
      <c r="UHP63" s="746" t="s">
        <v>1196</v>
      </c>
      <c r="UHQ63" s="746" t="s">
        <v>1196</v>
      </c>
      <c r="UHR63" s="746" t="s">
        <v>1196</v>
      </c>
      <c r="UHS63" s="746" t="s">
        <v>1196</v>
      </c>
      <c r="UHT63" s="746" t="s">
        <v>1196</v>
      </c>
      <c r="UHU63" s="746" t="s">
        <v>1196</v>
      </c>
      <c r="UHV63" s="746" t="s">
        <v>1196</v>
      </c>
      <c r="UHW63" s="746" t="s">
        <v>1196</v>
      </c>
      <c r="UHX63" s="746" t="s">
        <v>1196</v>
      </c>
      <c r="UHY63" s="746" t="s">
        <v>1196</v>
      </c>
      <c r="UHZ63" s="746" t="s">
        <v>1196</v>
      </c>
      <c r="UIA63" s="746" t="s">
        <v>1196</v>
      </c>
      <c r="UIB63" s="746" t="s">
        <v>1196</v>
      </c>
      <c r="UIC63" s="746" t="s">
        <v>1196</v>
      </c>
      <c r="UID63" s="746" t="s">
        <v>1196</v>
      </c>
      <c r="UIE63" s="746" t="s">
        <v>1196</v>
      </c>
      <c r="UIF63" s="746" t="s">
        <v>1196</v>
      </c>
      <c r="UIG63" s="746" t="s">
        <v>1196</v>
      </c>
      <c r="UIH63" s="746" t="s">
        <v>1196</v>
      </c>
      <c r="UII63" s="746" t="s">
        <v>1196</v>
      </c>
      <c r="UIJ63" s="746" t="s">
        <v>1196</v>
      </c>
      <c r="UIK63" s="746" t="s">
        <v>1196</v>
      </c>
      <c r="UIL63" s="746" t="s">
        <v>1196</v>
      </c>
      <c r="UIM63" s="746" t="s">
        <v>1196</v>
      </c>
      <c r="UIN63" s="746" t="s">
        <v>1196</v>
      </c>
      <c r="UIO63" s="746" t="s">
        <v>1196</v>
      </c>
      <c r="UIP63" s="746" t="s">
        <v>1196</v>
      </c>
      <c r="UIQ63" s="746" t="s">
        <v>1196</v>
      </c>
      <c r="UIR63" s="746" t="s">
        <v>1196</v>
      </c>
      <c r="UIS63" s="746" t="s">
        <v>1196</v>
      </c>
      <c r="UIT63" s="746" t="s">
        <v>1196</v>
      </c>
      <c r="UIU63" s="746" t="s">
        <v>1196</v>
      </c>
      <c r="UIV63" s="746" t="s">
        <v>1196</v>
      </c>
      <c r="UIW63" s="746" t="s">
        <v>1196</v>
      </c>
      <c r="UIX63" s="746" t="s">
        <v>1196</v>
      </c>
      <c r="UIY63" s="746" t="s">
        <v>1196</v>
      </c>
      <c r="UIZ63" s="746" t="s">
        <v>1196</v>
      </c>
      <c r="UJA63" s="746" t="s">
        <v>1196</v>
      </c>
      <c r="UJB63" s="746" t="s">
        <v>1196</v>
      </c>
      <c r="UJC63" s="746" t="s">
        <v>1196</v>
      </c>
      <c r="UJD63" s="746" t="s">
        <v>1196</v>
      </c>
      <c r="UJE63" s="746" t="s">
        <v>1196</v>
      </c>
      <c r="UJF63" s="746" t="s">
        <v>1196</v>
      </c>
      <c r="UJG63" s="746" t="s">
        <v>1196</v>
      </c>
      <c r="UJH63" s="746" t="s">
        <v>1196</v>
      </c>
      <c r="UJI63" s="746" t="s">
        <v>1196</v>
      </c>
      <c r="UJJ63" s="746" t="s">
        <v>1196</v>
      </c>
      <c r="UJK63" s="746" t="s">
        <v>1196</v>
      </c>
      <c r="UJL63" s="746" t="s">
        <v>1196</v>
      </c>
      <c r="UJM63" s="746" t="s">
        <v>1196</v>
      </c>
      <c r="UJN63" s="746" t="s">
        <v>1196</v>
      </c>
      <c r="UJO63" s="746" t="s">
        <v>1196</v>
      </c>
      <c r="UJP63" s="746" t="s">
        <v>1196</v>
      </c>
      <c r="UJQ63" s="746" t="s">
        <v>1196</v>
      </c>
      <c r="UJR63" s="746" t="s">
        <v>1196</v>
      </c>
      <c r="UJS63" s="746" t="s">
        <v>1196</v>
      </c>
      <c r="UJT63" s="746" t="s">
        <v>1196</v>
      </c>
      <c r="UJU63" s="746" t="s">
        <v>1196</v>
      </c>
      <c r="UJV63" s="746" t="s">
        <v>1196</v>
      </c>
      <c r="UJW63" s="746" t="s">
        <v>1196</v>
      </c>
      <c r="UJX63" s="746" t="s">
        <v>1196</v>
      </c>
      <c r="UJY63" s="746" t="s">
        <v>1196</v>
      </c>
      <c r="UJZ63" s="746" t="s">
        <v>1196</v>
      </c>
      <c r="UKA63" s="746" t="s">
        <v>1196</v>
      </c>
      <c r="UKB63" s="746" t="s">
        <v>1196</v>
      </c>
      <c r="UKC63" s="746" t="s">
        <v>1196</v>
      </c>
      <c r="UKD63" s="746" t="s">
        <v>1196</v>
      </c>
      <c r="UKE63" s="746" t="s">
        <v>1196</v>
      </c>
      <c r="UKF63" s="746" t="s">
        <v>1196</v>
      </c>
      <c r="UKG63" s="746" t="s">
        <v>1196</v>
      </c>
      <c r="UKH63" s="746" t="s">
        <v>1196</v>
      </c>
      <c r="UKI63" s="746" t="s">
        <v>1196</v>
      </c>
      <c r="UKJ63" s="746" t="s">
        <v>1196</v>
      </c>
      <c r="UKK63" s="746" t="s">
        <v>1196</v>
      </c>
      <c r="UKL63" s="746" t="s">
        <v>1196</v>
      </c>
      <c r="UKM63" s="746" t="s">
        <v>1196</v>
      </c>
      <c r="UKN63" s="746" t="s">
        <v>1196</v>
      </c>
      <c r="UKO63" s="746" t="s">
        <v>1196</v>
      </c>
      <c r="UKP63" s="746" t="s">
        <v>1196</v>
      </c>
      <c r="UKQ63" s="746" t="s">
        <v>1196</v>
      </c>
      <c r="UKR63" s="746" t="s">
        <v>1196</v>
      </c>
      <c r="UKS63" s="746" t="s">
        <v>1196</v>
      </c>
      <c r="UKT63" s="746" t="s">
        <v>1196</v>
      </c>
      <c r="UKU63" s="746" t="s">
        <v>1196</v>
      </c>
      <c r="UKV63" s="746" t="s">
        <v>1196</v>
      </c>
      <c r="UKW63" s="746" t="s">
        <v>1196</v>
      </c>
      <c r="UKX63" s="746" t="s">
        <v>1196</v>
      </c>
      <c r="UKY63" s="746" t="s">
        <v>1196</v>
      </c>
      <c r="UKZ63" s="746" t="s">
        <v>1196</v>
      </c>
      <c r="ULA63" s="746" t="s">
        <v>1196</v>
      </c>
      <c r="ULB63" s="746" t="s">
        <v>1196</v>
      </c>
      <c r="ULC63" s="746" t="s">
        <v>1196</v>
      </c>
      <c r="ULD63" s="746" t="s">
        <v>1196</v>
      </c>
      <c r="ULE63" s="746" t="s">
        <v>1196</v>
      </c>
      <c r="ULF63" s="746" t="s">
        <v>1196</v>
      </c>
      <c r="ULG63" s="746" t="s">
        <v>1196</v>
      </c>
      <c r="ULH63" s="746" t="s">
        <v>1196</v>
      </c>
      <c r="ULI63" s="746" t="s">
        <v>1196</v>
      </c>
      <c r="ULJ63" s="746" t="s">
        <v>1196</v>
      </c>
      <c r="ULK63" s="746" t="s">
        <v>1196</v>
      </c>
      <c r="ULL63" s="746" t="s">
        <v>1196</v>
      </c>
      <c r="ULM63" s="746" t="s">
        <v>1196</v>
      </c>
      <c r="ULN63" s="746" t="s">
        <v>1196</v>
      </c>
      <c r="ULO63" s="746" t="s">
        <v>1196</v>
      </c>
      <c r="ULP63" s="746" t="s">
        <v>1196</v>
      </c>
      <c r="ULQ63" s="746" t="s">
        <v>1196</v>
      </c>
      <c r="ULR63" s="746" t="s">
        <v>1196</v>
      </c>
      <c r="ULS63" s="746" t="s">
        <v>1196</v>
      </c>
      <c r="ULT63" s="746" t="s">
        <v>1196</v>
      </c>
      <c r="ULU63" s="746" t="s">
        <v>1196</v>
      </c>
      <c r="ULV63" s="746" t="s">
        <v>1196</v>
      </c>
      <c r="ULW63" s="746" t="s">
        <v>1196</v>
      </c>
      <c r="ULX63" s="746" t="s">
        <v>1196</v>
      </c>
      <c r="ULY63" s="746" t="s">
        <v>1196</v>
      </c>
      <c r="ULZ63" s="746" t="s">
        <v>1196</v>
      </c>
      <c r="UMA63" s="746" t="s">
        <v>1196</v>
      </c>
      <c r="UMB63" s="746" t="s">
        <v>1196</v>
      </c>
      <c r="UMC63" s="746" t="s">
        <v>1196</v>
      </c>
      <c r="UMD63" s="746" t="s">
        <v>1196</v>
      </c>
      <c r="UME63" s="746" t="s">
        <v>1196</v>
      </c>
      <c r="UMF63" s="746" t="s">
        <v>1196</v>
      </c>
      <c r="UMG63" s="746" t="s">
        <v>1196</v>
      </c>
      <c r="UMH63" s="746" t="s">
        <v>1196</v>
      </c>
      <c r="UMI63" s="746" t="s">
        <v>1196</v>
      </c>
      <c r="UMJ63" s="746" t="s">
        <v>1196</v>
      </c>
      <c r="UMK63" s="746" t="s">
        <v>1196</v>
      </c>
      <c r="UML63" s="746" t="s">
        <v>1196</v>
      </c>
      <c r="UMM63" s="746" t="s">
        <v>1196</v>
      </c>
      <c r="UMN63" s="746" t="s">
        <v>1196</v>
      </c>
      <c r="UMO63" s="746" t="s">
        <v>1196</v>
      </c>
      <c r="UMP63" s="746" t="s">
        <v>1196</v>
      </c>
      <c r="UMQ63" s="746" t="s">
        <v>1196</v>
      </c>
      <c r="UMR63" s="746" t="s">
        <v>1196</v>
      </c>
      <c r="UMS63" s="746" t="s">
        <v>1196</v>
      </c>
      <c r="UMT63" s="746" t="s">
        <v>1196</v>
      </c>
      <c r="UMU63" s="746" t="s">
        <v>1196</v>
      </c>
      <c r="UMV63" s="746" t="s">
        <v>1196</v>
      </c>
      <c r="UMW63" s="746" t="s">
        <v>1196</v>
      </c>
      <c r="UMX63" s="746" t="s">
        <v>1196</v>
      </c>
      <c r="UMY63" s="746" t="s">
        <v>1196</v>
      </c>
      <c r="UMZ63" s="746" t="s">
        <v>1196</v>
      </c>
      <c r="UNA63" s="746" t="s">
        <v>1196</v>
      </c>
      <c r="UNB63" s="746" t="s">
        <v>1196</v>
      </c>
      <c r="UNC63" s="746" t="s">
        <v>1196</v>
      </c>
      <c r="UND63" s="746" t="s">
        <v>1196</v>
      </c>
      <c r="UNE63" s="746" t="s">
        <v>1196</v>
      </c>
      <c r="UNF63" s="746" t="s">
        <v>1196</v>
      </c>
      <c r="UNG63" s="746" t="s">
        <v>1196</v>
      </c>
      <c r="UNH63" s="746" t="s">
        <v>1196</v>
      </c>
      <c r="UNI63" s="746" t="s">
        <v>1196</v>
      </c>
      <c r="UNJ63" s="746" t="s">
        <v>1196</v>
      </c>
      <c r="UNK63" s="746" t="s">
        <v>1196</v>
      </c>
      <c r="UNL63" s="746" t="s">
        <v>1196</v>
      </c>
      <c r="UNM63" s="746" t="s">
        <v>1196</v>
      </c>
      <c r="UNN63" s="746" t="s">
        <v>1196</v>
      </c>
      <c r="UNO63" s="746" t="s">
        <v>1196</v>
      </c>
      <c r="UNP63" s="746" t="s">
        <v>1196</v>
      </c>
      <c r="UNQ63" s="746" t="s">
        <v>1196</v>
      </c>
      <c r="UNR63" s="746" t="s">
        <v>1196</v>
      </c>
      <c r="UNS63" s="746" t="s">
        <v>1196</v>
      </c>
      <c r="UNT63" s="746" t="s">
        <v>1196</v>
      </c>
      <c r="UNU63" s="746" t="s">
        <v>1196</v>
      </c>
      <c r="UNV63" s="746" t="s">
        <v>1196</v>
      </c>
      <c r="UNW63" s="746" t="s">
        <v>1196</v>
      </c>
      <c r="UNX63" s="746" t="s">
        <v>1196</v>
      </c>
      <c r="UNY63" s="746" t="s">
        <v>1196</v>
      </c>
      <c r="UNZ63" s="746" t="s">
        <v>1196</v>
      </c>
      <c r="UOA63" s="746" t="s">
        <v>1196</v>
      </c>
      <c r="UOB63" s="746" t="s">
        <v>1196</v>
      </c>
      <c r="UOC63" s="746" t="s">
        <v>1196</v>
      </c>
      <c r="UOD63" s="746" t="s">
        <v>1196</v>
      </c>
      <c r="UOE63" s="746" t="s">
        <v>1196</v>
      </c>
      <c r="UOF63" s="746" t="s">
        <v>1196</v>
      </c>
      <c r="UOG63" s="746" t="s">
        <v>1196</v>
      </c>
      <c r="UOH63" s="746" t="s">
        <v>1196</v>
      </c>
      <c r="UOI63" s="746" t="s">
        <v>1196</v>
      </c>
      <c r="UOJ63" s="746" t="s">
        <v>1196</v>
      </c>
      <c r="UOK63" s="746" t="s">
        <v>1196</v>
      </c>
      <c r="UOL63" s="746" t="s">
        <v>1196</v>
      </c>
      <c r="UOM63" s="746" t="s">
        <v>1196</v>
      </c>
      <c r="UON63" s="746" t="s">
        <v>1196</v>
      </c>
      <c r="UOO63" s="746" t="s">
        <v>1196</v>
      </c>
      <c r="UOP63" s="746" t="s">
        <v>1196</v>
      </c>
      <c r="UOQ63" s="746" t="s">
        <v>1196</v>
      </c>
      <c r="UOR63" s="746" t="s">
        <v>1196</v>
      </c>
      <c r="UOS63" s="746" t="s">
        <v>1196</v>
      </c>
      <c r="UOT63" s="746" t="s">
        <v>1196</v>
      </c>
      <c r="UOU63" s="746" t="s">
        <v>1196</v>
      </c>
      <c r="UOV63" s="746" t="s">
        <v>1196</v>
      </c>
      <c r="UOW63" s="746" t="s">
        <v>1196</v>
      </c>
      <c r="UOX63" s="746" t="s">
        <v>1196</v>
      </c>
      <c r="UOY63" s="746" t="s">
        <v>1196</v>
      </c>
      <c r="UOZ63" s="746" t="s">
        <v>1196</v>
      </c>
      <c r="UPA63" s="746" t="s">
        <v>1196</v>
      </c>
      <c r="UPB63" s="746" t="s">
        <v>1196</v>
      </c>
      <c r="UPC63" s="746" t="s">
        <v>1196</v>
      </c>
      <c r="UPD63" s="746" t="s">
        <v>1196</v>
      </c>
      <c r="UPE63" s="746" t="s">
        <v>1196</v>
      </c>
      <c r="UPF63" s="746" t="s">
        <v>1196</v>
      </c>
      <c r="UPG63" s="746" t="s">
        <v>1196</v>
      </c>
      <c r="UPH63" s="746" t="s">
        <v>1196</v>
      </c>
      <c r="UPI63" s="746" t="s">
        <v>1196</v>
      </c>
      <c r="UPJ63" s="746" t="s">
        <v>1196</v>
      </c>
      <c r="UPK63" s="746" t="s">
        <v>1196</v>
      </c>
      <c r="UPL63" s="746" t="s">
        <v>1196</v>
      </c>
      <c r="UPM63" s="746" t="s">
        <v>1196</v>
      </c>
      <c r="UPN63" s="746" t="s">
        <v>1196</v>
      </c>
      <c r="UPO63" s="746" t="s">
        <v>1196</v>
      </c>
      <c r="UPP63" s="746" t="s">
        <v>1196</v>
      </c>
      <c r="UPQ63" s="746" t="s">
        <v>1196</v>
      </c>
      <c r="UPR63" s="746" t="s">
        <v>1196</v>
      </c>
      <c r="UPS63" s="746" t="s">
        <v>1196</v>
      </c>
      <c r="UPT63" s="746" t="s">
        <v>1196</v>
      </c>
      <c r="UPU63" s="746" t="s">
        <v>1196</v>
      </c>
      <c r="UPV63" s="746" t="s">
        <v>1196</v>
      </c>
      <c r="UPW63" s="746" t="s">
        <v>1196</v>
      </c>
      <c r="UPX63" s="746" t="s">
        <v>1196</v>
      </c>
      <c r="UPY63" s="746" t="s">
        <v>1196</v>
      </c>
      <c r="UPZ63" s="746" t="s">
        <v>1196</v>
      </c>
      <c r="UQA63" s="746" t="s">
        <v>1196</v>
      </c>
      <c r="UQB63" s="746" t="s">
        <v>1196</v>
      </c>
      <c r="UQC63" s="746" t="s">
        <v>1196</v>
      </c>
      <c r="UQD63" s="746" t="s">
        <v>1196</v>
      </c>
      <c r="UQE63" s="746" t="s">
        <v>1196</v>
      </c>
      <c r="UQF63" s="746" t="s">
        <v>1196</v>
      </c>
      <c r="UQG63" s="746" t="s">
        <v>1196</v>
      </c>
      <c r="UQH63" s="746" t="s">
        <v>1196</v>
      </c>
      <c r="UQI63" s="746" t="s">
        <v>1196</v>
      </c>
      <c r="UQJ63" s="746" t="s">
        <v>1196</v>
      </c>
      <c r="UQK63" s="746" t="s">
        <v>1196</v>
      </c>
      <c r="UQL63" s="746" t="s">
        <v>1196</v>
      </c>
      <c r="UQM63" s="746" t="s">
        <v>1196</v>
      </c>
      <c r="UQN63" s="746" t="s">
        <v>1196</v>
      </c>
      <c r="UQO63" s="746" t="s">
        <v>1196</v>
      </c>
      <c r="UQP63" s="746" t="s">
        <v>1196</v>
      </c>
      <c r="UQQ63" s="746" t="s">
        <v>1196</v>
      </c>
      <c r="UQR63" s="746" t="s">
        <v>1196</v>
      </c>
      <c r="UQS63" s="746" t="s">
        <v>1196</v>
      </c>
      <c r="UQT63" s="746" t="s">
        <v>1196</v>
      </c>
      <c r="UQU63" s="746" t="s">
        <v>1196</v>
      </c>
      <c r="UQV63" s="746" t="s">
        <v>1196</v>
      </c>
      <c r="UQW63" s="746" t="s">
        <v>1196</v>
      </c>
      <c r="UQX63" s="746" t="s">
        <v>1196</v>
      </c>
      <c r="UQY63" s="746" t="s">
        <v>1196</v>
      </c>
      <c r="UQZ63" s="746" t="s">
        <v>1196</v>
      </c>
      <c r="URA63" s="746" t="s">
        <v>1196</v>
      </c>
      <c r="URB63" s="746" t="s">
        <v>1196</v>
      </c>
      <c r="URC63" s="746" t="s">
        <v>1196</v>
      </c>
      <c r="URD63" s="746" t="s">
        <v>1196</v>
      </c>
      <c r="URE63" s="746" t="s">
        <v>1196</v>
      </c>
      <c r="URF63" s="746" t="s">
        <v>1196</v>
      </c>
      <c r="URG63" s="746" t="s">
        <v>1196</v>
      </c>
      <c r="URH63" s="746" t="s">
        <v>1196</v>
      </c>
      <c r="URI63" s="746" t="s">
        <v>1196</v>
      </c>
      <c r="URJ63" s="746" t="s">
        <v>1196</v>
      </c>
      <c r="URK63" s="746" t="s">
        <v>1196</v>
      </c>
      <c r="URL63" s="746" t="s">
        <v>1196</v>
      </c>
      <c r="URM63" s="746" t="s">
        <v>1196</v>
      </c>
      <c r="URN63" s="746" t="s">
        <v>1196</v>
      </c>
      <c r="URO63" s="746" t="s">
        <v>1196</v>
      </c>
      <c r="URP63" s="746" t="s">
        <v>1196</v>
      </c>
      <c r="URQ63" s="746" t="s">
        <v>1196</v>
      </c>
      <c r="URR63" s="746" t="s">
        <v>1196</v>
      </c>
      <c r="URS63" s="746" t="s">
        <v>1196</v>
      </c>
      <c r="URT63" s="746" t="s">
        <v>1196</v>
      </c>
      <c r="URU63" s="746" t="s">
        <v>1196</v>
      </c>
      <c r="URV63" s="746" t="s">
        <v>1196</v>
      </c>
      <c r="URW63" s="746" t="s">
        <v>1196</v>
      </c>
      <c r="URX63" s="746" t="s">
        <v>1196</v>
      </c>
      <c r="URY63" s="746" t="s">
        <v>1196</v>
      </c>
      <c r="URZ63" s="746" t="s">
        <v>1196</v>
      </c>
      <c r="USA63" s="746" t="s">
        <v>1196</v>
      </c>
      <c r="USB63" s="746" t="s">
        <v>1196</v>
      </c>
      <c r="USC63" s="746" t="s">
        <v>1196</v>
      </c>
      <c r="USD63" s="746" t="s">
        <v>1196</v>
      </c>
      <c r="USE63" s="746" t="s">
        <v>1196</v>
      </c>
      <c r="USF63" s="746" t="s">
        <v>1196</v>
      </c>
      <c r="USG63" s="746" t="s">
        <v>1196</v>
      </c>
      <c r="USH63" s="746" t="s">
        <v>1196</v>
      </c>
      <c r="USI63" s="746" t="s">
        <v>1196</v>
      </c>
      <c r="USJ63" s="746" t="s">
        <v>1196</v>
      </c>
      <c r="USK63" s="746" t="s">
        <v>1196</v>
      </c>
      <c r="USL63" s="746" t="s">
        <v>1196</v>
      </c>
      <c r="USM63" s="746" t="s">
        <v>1196</v>
      </c>
      <c r="USN63" s="746" t="s">
        <v>1196</v>
      </c>
      <c r="USO63" s="746" t="s">
        <v>1196</v>
      </c>
      <c r="USP63" s="746" t="s">
        <v>1196</v>
      </c>
      <c r="USQ63" s="746" t="s">
        <v>1196</v>
      </c>
      <c r="USR63" s="746" t="s">
        <v>1196</v>
      </c>
      <c r="USS63" s="746" t="s">
        <v>1196</v>
      </c>
      <c r="UST63" s="746" t="s">
        <v>1196</v>
      </c>
      <c r="USU63" s="746" t="s">
        <v>1196</v>
      </c>
      <c r="USV63" s="746" t="s">
        <v>1196</v>
      </c>
      <c r="USW63" s="746" t="s">
        <v>1196</v>
      </c>
      <c r="USX63" s="746" t="s">
        <v>1196</v>
      </c>
      <c r="USY63" s="746" t="s">
        <v>1196</v>
      </c>
      <c r="USZ63" s="746" t="s">
        <v>1196</v>
      </c>
      <c r="UTA63" s="746" t="s">
        <v>1196</v>
      </c>
      <c r="UTB63" s="746" t="s">
        <v>1196</v>
      </c>
      <c r="UTC63" s="746" t="s">
        <v>1196</v>
      </c>
      <c r="UTD63" s="746" t="s">
        <v>1196</v>
      </c>
      <c r="UTE63" s="746" t="s">
        <v>1196</v>
      </c>
      <c r="UTF63" s="746" t="s">
        <v>1196</v>
      </c>
      <c r="UTG63" s="746" t="s">
        <v>1196</v>
      </c>
      <c r="UTH63" s="746" t="s">
        <v>1196</v>
      </c>
      <c r="UTI63" s="746" t="s">
        <v>1196</v>
      </c>
      <c r="UTJ63" s="746" t="s">
        <v>1196</v>
      </c>
      <c r="UTK63" s="746" t="s">
        <v>1196</v>
      </c>
      <c r="UTL63" s="746" t="s">
        <v>1196</v>
      </c>
      <c r="UTM63" s="746" t="s">
        <v>1196</v>
      </c>
      <c r="UTN63" s="746" t="s">
        <v>1196</v>
      </c>
      <c r="UTO63" s="746" t="s">
        <v>1196</v>
      </c>
      <c r="UTP63" s="746" t="s">
        <v>1196</v>
      </c>
      <c r="UTQ63" s="746" t="s">
        <v>1196</v>
      </c>
      <c r="UTR63" s="746" t="s">
        <v>1196</v>
      </c>
      <c r="UTS63" s="746" t="s">
        <v>1196</v>
      </c>
      <c r="UTT63" s="746" t="s">
        <v>1196</v>
      </c>
      <c r="UTU63" s="746" t="s">
        <v>1196</v>
      </c>
      <c r="UTV63" s="746" t="s">
        <v>1196</v>
      </c>
      <c r="UTW63" s="746" t="s">
        <v>1196</v>
      </c>
      <c r="UTX63" s="746" t="s">
        <v>1196</v>
      </c>
      <c r="UTY63" s="746" t="s">
        <v>1196</v>
      </c>
      <c r="UTZ63" s="746" t="s">
        <v>1196</v>
      </c>
      <c r="UUA63" s="746" t="s">
        <v>1196</v>
      </c>
      <c r="UUB63" s="746" t="s">
        <v>1196</v>
      </c>
      <c r="UUC63" s="746" t="s">
        <v>1196</v>
      </c>
      <c r="UUD63" s="746" t="s">
        <v>1196</v>
      </c>
      <c r="UUE63" s="746" t="s">
        <v>1196</v>
      </c>
      <c r="UUF63" s="746" t="s">
        <v>1196</v>
      </c>
      <c r="UUG63" s="746" t="s">
        <v>1196</v>
      </c>
      <c r="UUH63" s="746" t="s">
        <v>1196</v>
      </c>
      <c r="UUI63" s="746" t="s">
        <v>1196</v>
      </c>
      <c r="UUJ63" s="746" t="s">
        <v>1196</v>
      </c>
      <c r="UUK63" s="746" t="s">
        <v>1196</v>
      </c>
      <c r="UUL63" s="746" t="s">
        <v>1196</v>
      </c>
      <c r="UUM63" s="746" t="s">
        <v>1196</v>
      </c>
      <c r="UUN63" s="746" t="s">
        <v>1196</v>
      </c>
      <c r="UUO63" s="746" t="s">
        <v>1196</v>
      </c>
      <c r="UUP63" s="746" t="s">
        <v>1196</v>
      </c>
      <c r="UUQ63" s="746" t="s">
        <v>1196</v>
      </c>
      <c r="UUR63" s="746" t="s">
        <v>1196</v>
      </c>
      <c r="UUS63" s="746" t="s">
        <v>1196</v>
      </c>
      <c r="UUT63" s="746" t="s">
        <v>1196</v>
      </c>
      <c r="UUU63" s="746" t="s">
        <v>1196</v>
      </c>
      <c r="UUV63" s="746" t="s">
        <v>1196</v>
      </c>
      <c r="UUW63" s="746" t="s">
        <v>1196</v>
      </c>
      <c r="UUX63" s="746" t="s">
        <v>1196</v>
      </c>
      <c r="UUY63" s="746" t="s">
        <v>1196</v>
      </c>
      <c r="UUZ63" s="746" t="s">
        <v>1196</v>
      </c>
      <c r="UVA63" s="746" t="s">
        <v>1196</v>
      </c>
      <c r="UVB63" s="746" t="s">
        <v>1196</v>
      </c>
      <c r="UVC63" s="746" t="s">
        <v>1196</v>
      </c>
      <c r="UVD63" s="746" t="s">
        <v>1196</v>
      </c>
      <c r="UVE63" s="746" t="s">
        <v>1196</v>
      </c>
      <c r="UVF63" s="746" t="s">
        <v>1196</v>
      </c>
      <c r="UVG63" s="746" t="s">
        <v>1196</v>
      </c>
      <c r="UVH63" s="746" t="s">
        <v>1196</v>
      </c>
      <c r="UVI63" s="746" t="s">
        <v>1196</v>
      </c>
      <c r="UVJ63" s="746" t="s">
        <v>1196</v>
      </c>
      <c r="UVK63" s="746" t="s">
        <v>1196</v>
      </c>
      <c r="UVL63" s="746" t="s">
        <v>1196</v>
      </c>
      <c r="UVM63" s="746" t="s">
        <v>1196</v>
      </c>
      <c r="UVN63" s="746" t="s">
        <v>1196</v>
      </c>
      <c r="UVO63" s="746" t="s">
        <v>1196</v>
      </c>
      <c r="UVP63" s="746" t="s">
        <v>1196</v>
      </c>
      <c r="UVQ63" s="746" t="s">
        <v>1196</v>
      </c>
      <c r="UVR63" s="746" t="s">
        <v>1196</v>
      </c>
      <c r="UVS63" s="746" t="s">
        <v>1196</v>
      </c>
      <c r="UVT63" s="746" t="s">
        <v>1196</v>
      </c>
      <c r="UVU63" s="746" t="s">
        <v>1196</v>
      </c>
      <c r="UVV63" s="746" t="s">
        <v>1196</v>
      </c>
      <c r="UVW63" s="746" t="s">
        <v>1196</v>
      </c>
      <c r="UVX63" s="746" t="s">
        <v>1196</v>
      </c>
      <c r="UVY63" s="746" t="s">
        <v>1196</v>
      </c>
      <c r="UVZ63" s="746" t="s">
        <v>1196</v>
      </c>
      <c r="UWA63" s="746" t="s">
        <v>1196</v>
      </c>
      <c r="UWB63" s="746" t="s">
        <v>1196</v>
      </c>
      <c r="UWC63" s="746" t="s">
        <v>1196</v>
      </c>
      <c r="UWD63" s="746" t="s">
        <v>1196</v>
      </c>
      <c r="UWE63" s="746" t="s">
        <v>1196</v>
      </c>
      <c r="UWF63" s="746" t="s">
        <v>1196</v>
      </c>
      <c r="UWG63" s="746" t="s">
        <v>1196</v>
      </c>
      <c r="UWH63" s="746" t="s">
        <v>1196</v>
      </c>
      <c r="UWI63" s="746" t="s">
        <v>1196</v>
      </c>
      <c r="UWJ63" s="746" t="s">
        <v>1196</v>
      </c>
      <c r="UWK63" s="746" t="s">
        <v>1196</v>
      </c>
      <c r="UWL63" s="746" t="s">
        <v>1196</v>
      </c>
      <c r="UWM63" s="746" t="s">
        <v>1196</v>
      </c>
      <c r="UWN63" s="746" t="s">
        <v>1196</v>
      </c>
      <c r="UWO63" s="746" t="s">
        <v>1196</v>
      </c>
      <c r="UWP63" s="746" t="s">
        <v>1196</v>
      </c>
      <c r="UWQ63" s="746" t="s">
        <v>1196</v>
      </c>
      <c r="UWR63" s="746" t="s">
        <v>1196</v>
      </c>
      <c r="UWS63" s="746" t="s">
        <v>1196</v>
      </c>
      <c r="UWT63" s="746" t="s">
        <v>1196</v>
      </c>
      <c r="UWU63" s="746" t="s">
        <v>1196</v>
      </c>
      <c r="UWV63" s="746" t="s">
        <v>1196</v>
      </c>
      <c r="UWW63" s="746" t="s">
        <v>1196</v>
      </c>
      <c r="UWX63" s="746" t="s">
        <v>1196</v>
      </c>
      <c r="UWY63" s="746" t="s">
        <v>1196</v>
      </c>
      <c r="UWZ63" s="746" t="s">
        <v>1196</v>
      </c>
      <c r="UXA63" s="746" t="s">
        <v>1196</v>
      </c>
      <c r="UXB63" s="746" t="s">
        <v>1196</v>
      </c>
      <c r="UXC63" s="746" t="s">
        <v>1196</v>
      </c>
      <c r="UXD63" s="746" t="s">
        <v>1196</v>
      </c>
      <c r="UXE63" s="746" t="s">
        <v>1196</v>
      </c>
      <c r="UXF63" s="746" t="s">
        <v>1196</v>
      </c>
      <c r="UXG63" s="746" t="s">
        <v>1196</v>
      </c>
      <c r="UXH63" s="746" t="s">
        <v>1196</v>
      </c>
      <c r="UXI63" s="746" t="s">
        <v>1196</v>
      </c>
      <c r="UXJ63" s="746" t="s">
        <v>1196</v>
      </c>
      <c r="UXK63" s="746" t="s">
        <v>1196</v>
      </c>
      <c r="UXL63" s="746" t="s">
        <v>1196</v>
      </c>
      <c r="UXM63" s="746" t="s">
        <v>1196</v>
      </c>
      <c r="UXN63" s="746" t="s">
        <v>1196</v>
      </c>
      <c r="UXO63" s="746" t="s">
        <v>1196</v>
      </c>
      <c r="UXP63" s="746" t="s">
        <v>1196</v>
      </c>
      <c r="UXQ63" s="746" t="s">
        <v>1196</v>
      </c>
      <c r="UXR63" s="746" t="s">
        <v>1196</v>
      </c>
      <c r="UXS63" s="746" t="s">
        <v>1196</v>
      </c>
      <c r="UXT63" s="746" t="s">
        <v>1196</v>
      </c>
      <c r="UXU63" s="746" t="s">
        <v>1196</v>
      </c>
      <c r="UXV63" s="746" t="s">
        <v>1196</v>
      </c>
      <c r="UXW63" s="746" t="s">
        <v>1196</v>
      </c>
      <c r="UXX63" s="746" t="s">
        <v>1196</v>
      </c>
      <c r="UXY63" s="746" t="s">
        <v>1196</v>
      </c>
      <c r="UXZ63" s="746" t="s">
        <v>1196</v>
      </c>
      <c r="UYA63" s="746" t="s">
        <v>1196</v>
      </c>
      <c r="UYB63" s="746" t="s">
        <v>1196</v>
      </c>
      <c r="UYC63" s="746" t="s">
        <v>1196</v>
      </c>
      <c r="UYD63" s="746" t="s">
        <v>1196</v>
      </c>
      <c r="UYE63" s="746" t="s">
        <v>1196</v>
      </c>
      <c r="UYF63" s="746" t="s">
        <v>1196</v>
      </c>
      <c r="UYG63" s="746" t="s">
        <v>1196</v>
      </c>
      <c r="UYH63" s="746" t="s">
        <v>1196</v>
      </c>
      <c r="UYI63" s="746" t="s">
        <v>1196</v>
      </c>
      <c r="UYJ63" s="746" t="s">
        <v>1196</v>
      </c>
      <c r="UYK63" s="746" t="s">
        <v>1196</v>
      </c>
      <c r="UYL63" s="746" t="s">
        <v>1196</v>
      </c>
      <c r="UYM63" s="746" t="s">
        <v>1196</v>
      </c>
      <c r="UYN63" s="746" t="s">
        <v>1196</v>
      </c>
      <c r="UYO63" s="746" t="s">
        <v>1196</v>
      </c>
      <c r="UYP63" s="746" t="s">
        <v>1196</v>
      </c>
      <c r="UYQ63" s="746" t="s">
        <v>1196</v>
      </c>
      <c r="UYR63" s="746" t="s">
        <v>1196</v>
      </c>
      <c r="UYS63" s="746" t="s">
        <v>1196</v>
      </c>
      <c r="UYT63" s="746" t="s">
        <v>1196</v>
      </c>
      <c r="UYU63" s="746" t="s">
        <v>1196</v>
      </c>
      <c r="UYV63" s="746" t="s">
        <v>1196</v>
      </c>
      <c r="UYW63" s="746" t="s">
        <v>1196</v>
      </c>
      <c r="UYX63" s="746" t="s">
        <v>1196</v>
      </c>
      <c r="UYY63" s="746" t="s">
        <v>1196</v>
      </c>
      <c r="UYZ63" s="746" t="s">
        <v>1196</v>
      </c>
      <c r="UZA63" s="746" t="s">
        <v>1196</v>
      </c>
      <c r="UZB63" s="746" t="s">
        <v>1196</v>
      </c>
      <c r="UZC63" s="746" t="s">
        <v>1196</v>
      </c>
      <c r="UZD63" s="746" t="s">
        <v>1196</v>
      </c>
      <c r="UZE63" s="746" t="s">
        <v>1196</v>
      </c>
      <c r="UZF63" s="746" t="s">
        <v>1196</v>
      </c>
      <c r="UZG63" s="746" t="s">
        <v>1196</v>
      </c>
      <c r="UZH63" s="746" t="s">
        <v>1196</v>
      </c>
      <c r="UZI63" s="746" t="s">
        <v>1196</v>
      </c>
      <c r="UZJ63" s="746" t="s">
        <v>1196</v>
      </c>
      <c r="UZK63" s="746" t="s">
        <v>1196</v>
      </c>
      <c r="UZL63" s="746" t="s">
        <v>1196</v>
      </c>
      <c r="UZM63" s="746" t="s">
        <v>1196</v>
      </c>
      <c r="UZN63" s="746" t="s">
        <v>1196</v>
      </c>
      <c r="UZO63" s="746" t="s">
        <v>1196</v>
      </c>
      <c r="UZP63" s="746" t="s">
        <v>1196</v>
      </c>
      <c r="UZQ63" s="746" t="s">
        <v>1196</v>
      </c>
      <c r="UZR63" s="746" t="s">
        <v>1196</v>
      </c>
      <c r="UZS63" s="746" t="s">
        <v>1196</v>
      </c>
      <c r="UZT63" s="746" t="s">
        <v>1196</v>
      </c>
      <c r="UZU63" s="746" t="s">
        <v>1196</v>
      </c>
      <c r="UZV63" s="746" t="s">
        <v>1196</v>
      </c>
      <c r="UZW63" s="746" t="s">
        <v>1196</v>
      </c>
      <c r="UZX63" s="746" t="s">
        <v>1196</v>
      </c>
      <c r="UZY63" s="746" t="s">
        <v>1196</v>
      </c>
      <c r="UZZ63" s="746" t="s">
        <v>1196</v>
      </c>
      <c r="VAA63" s="746" t="s">
        <v>1196</v>
      </c>
      <c r="VAB63" s="746" t="s">
        <v>1196</v>
      </c>
      <c r="VAC63" s="746" t="s">
        <v>1196</v>
      </c>
      <c r="VAD63" s="746" t="s">
        <v>1196</v>
      </c>
      <c r="VAE63" s="746" t="s">
        <v>1196</v>
      </c>
      <c r="VAF63" s="746" t="s">
        <v>1196</v>
      </c>
      <c r="VAG63" s="746" t="s">
        <v>1196</v>
      </c>
      <c r="VAH63" s="746" t="s">
        <v>1196</v>
      </c>
      <c r="VAI63" s="746" t="s">
        <v>1196</v>
      </c>
      <c r="VAJ63" s="746" t="s">
        <v>1196</v>
      </c>
      <c r="VAK63" s="746" t="s">
        <v>1196</v>
      </c>
      <c r="VAL63" s="746" t="s">
        <v>1196</v>
      </c>
      <c r="VAM63" s="746" t="s">
        <v>1196</v>
      </c>
      <c r="VAN63" s="746" t="s">
        <v>1196</v>
      </c>
      <c r="VAO63" s="746" t="s">
        <v>1196</v>
      </c>
      <c r="VAP63" s="746" t="s">
        <v>1196</v>
      </c>
      <c r="VAQ63" s="746" t="s">
        <v>1196</v>
      </c>
      <c r="VAR63" s="746" t="s">
        <v>1196</v>
      </c>
      <c r="VAS63" s="746" t="s">
        <v>1196</v>
      </c>
      <c r="VAT63" s="746" t="s">
        <v>1196</v>
      </c>
      <c r="VAU63" s="746" t="s">
        <v>1196</v>
      </c>
      <c r="VAV63" s="746" t="s">
        <v>1196</v>
      </c>
      <c r="VAW63" s="746" t="s">
        <v>1196</v>
      </c>
      <c r="VAX63" s="746" t="s">
        <v>1196</v>
      </c>
      <c r="VAY63" s="746" t="s">
        <v>1196</v>
      </c>
      <c r="VAZ63" s="746" t="s">
        <v>1196</v>
      </c>
      <c r="VBA63" s="746" t="s">
        <v>1196</v>
      </c>
      <c r="VBB63" s="746" t="s">
        <v>1196</v>
      </c>
      <c r="VBC63" s="746" t="s">
        <v>1196</v>
      </c>
      <c r="VBD63" s="746" t="s">
        <v>1196</v>
      </c>
      <c r="VBE63" s="746" t="s">
        <v>1196</v>
      </c>
      <c r="VBF63" s="746" t="s">
        <v>1196</v>
      </c>
      <c r="VBG63" s="746" t="s">
        <v>1196</v>
      </c>
      <c r="VBH63" s="746" t="s">
        <v>1196</v>
      </c>
      <c r="VBI63" s="746" t="s">
        <v>1196</v>
      </c>
      <c r="VBJ63" s="746" t="s">
        <v>1196</v>
      </c>
      <c r="VBK63" s="746" t="s">
        <v>1196</v>
      </c>
      <c r="VBL63" s="746" t="s">
        <v>1196</v>
      </c>
      <c r="VBM63" s="746" t="s">
        <v>1196</v>
      </c>
      <c r="VBN63" s="746" t="s">
        <v>1196</v>
      </c>
      <c r="VBO63" s="746" t="s">
        <v>1196</v>
      </c>
      <c r="VBP63" s="746" t="s">
        <v>1196</v>
      </c>
      <c r="VBQ63" s="746" t="s">
        <v>1196</v>
      </c>
      <c r="VBR63" s="746" t="s">
        <v>1196</v>
      </c>
      <c r="VBS63" s="746" t="s">
        <v>1196</v>
      </c>
      <c r="VBT63" s="746" t="s">
        <v>1196</v>
      </c>
      <c r="VBU63" s="746" t="s">
        <v>1196</v>
      </c>
      <c r="VBV63" s="746" t="s">
        <v>1196</v>
      </c>
      <c r="VBW63" s="746" t="s">
        <v>1196</v>
      </c>
      <c r="VBX63" s="746" t="s">
        <v>1196</v>
      </c>
      <c r="VBY63" s="746" t="s">
        <v>1196</v>
      </c>
      <c r="VBZ63" s="746" t="s">
        <v>1196</v>
      </c>
      <c r="VCA63" s="746" t="s">
        <v>1196</v>
      </c>
      <c r="VCB63" s="746" t="s">
        <v>1196</v>
      </c>
      <c r="VCC63" s="746" t="s">
        <v>1196</v>
      </c>
      <c r="VCD63" s="746" t="s">
        <v>1196</v>
      </c>
      <c r="VCE63" s="746" t="s">
        <v>1196</v>
      </c>
      <c r="VCF63" s="746" t="s">
        <v>1196</v>
      </c>
      <c r="VCG63" s="746" t="s">
        <v>1196</v>
      </c>
      <c r="VCH63" s="746" t="s">
        <v>1196</v>
      </c>
      <c r="VCI63" s="746" t="s">
        <v>1196</v>
      </c>
      <c r="VCJ63" s="746" t="s">
        <v>1196</v>
      </c>
      <c r="VCK63" s="746" t="s">
        <v>1196</v>
      </c>
      <c r="VCL63" s="746" t="s">
        <v>1196</v>
      </c>
      <c r="VCM63" s="746" t="s">
        <v>1196</v>
      </c>
      <c r="VCN63" s="746" t="s">
        <v>1196</v>
      </c>
      <c r="VCO63" s="746" t="s">
        <v>1196</v>
      </c>
      <c r="VCP63" s="746" t="s">
        <v>1196</v>
      </c>
      <c r="VCQ63" s="746" t="s">
        <v>1196</v>
      </c>
      <c r="VCR63" s="746" t="s">
        <v>1196</v>
      </c>
      <c r="VCS63" s="746" t="s">
        <v>1196</v>
      </c>
      <c r="VCT63" s="746" t="s">
        <v>1196</v>
      </c>
      <c r="VCU63" s="746" t="s">
        <v>1196</v>
      </c>
      <c r="VCV63" s="746" t="s">
        <v>1196</v>
      </c>
      <c r="VCW63" s="746" t="s">
        <v>1196</v>
      </c>
      <c r="VCX63" s="746" t="s">
        <v>1196</v>
      </c>
      <c r="VCY63" s="746" t="s">
        <v>1196</v>
      </c>
      <c r="VCZ63" s="746" t="s">
        <v>1196</v>
      </c>
      <c r="VDA63" s="746" t="s">
        <v>1196</v>
      </c>
      <c r="VDB63" s="746" t="s">
        <v>1196</v>
      </c>
      <c r="VDC63" s="746" t="s">
        <v>1196</v>
      </c>
      <c r="VDD63" s="746" t="s">
        <v>1196</v>
      </c>
      <c r="VDE63" s="746" t="s">
        <v>1196</v>
      </c>
      <c r="VDF63" s="746" t="s">
        <v>1196</v>
      </c>
      <c r="VDG63" s="746" t="s">
        <v>1196</v>
      </c>
      <c r="VDH63" s="746" t="s">
        <v>1196</v>
      </c>
      <c r="VDI63" s="746" t="s">
        <v>1196</v>
      </c>
      <c r="VDJ63" s="746" t="s">
        <v>1196</v>
      </c>
      <c r="VDK63" s="746" t="s">
        <v>1196</v>
      </c>
      <c r="VDL63" s="746" t="s">
        <v>1196</v>
      </c>
      <c r="VDM63" s="746" t="s">
        <v>1196</v>
      </c>
      <c r="VDN63" s="746" t="s">
        <v>1196</v>
      </c>
      <c r="VDO63" s="746" t="s">
        <v>1196</v>
      </c>
      <c r="VDP63" s="746" t="s">
        <v>1196</v>
      </c>
      <c r="VDQ63" s="746" t="s">
        <v>1196</v>
      </c>
      <c r="VDR63" s="746" t="s">
        <v>1196</v>
      </c>
      <c r="VDS63" s="746" t="s">
        <v>1196</v>
      </c>
      <c r="VDT63" s="746" t="s">
        <v>1196</v>
      </c>
      <c r="VDU63" s="746" t="s">
        <v>1196</v>
      </c>
      <c r="VDV63" s="746" t="s">
        <v>1196</v>
      </c>
      <c r="VDW63" s="746" t="s">
        <v>1196</v>
      </c>
      <c r="VDX63" s="746" t="s">
        <v>1196</v>
      </c>
      <c r="VDY63" s="746" t="s">
        <v>1196</v>
      </c>
      <c r="VDZ63" s="746" t="s">
        <v>1196</v>
      </c>
      <c r="VEA63" s="746" t="s">
        <v>1196</v>
      </c>
      <c r="VEB63" s="746" t="s">
        <v>1196</v>
      </c>
      <c r="VEC63" s="746" t="s">
        <v>1196</v>
      </c>
      <c r="VED63" s="746" t="s">
        <v>1196</v>
      </c>
      <c r="VEE63" s="746" t="s">
        <v>1196</v>
      </c>
      <c r="VEF63" s="746" t="s">
        <v>1196</v>
      </c>
      <c r="VEG63" s="746" t="s">
        <v>1196</v>
      </c>
      <c r="VEH63" s="746" t="s">
        <v>1196</v>
      </c>
      <c r="VEI63" s="746" t="s">
        <v>1196</v>
      </c>
      <c r="VEJ63" s="746" t="s">
        <v>1196</v>
      </c>
      <c r="VEK63" s="746" t="s">
        <v>1196</v>
      </c>
      <c r="VEL63" s="746" t="s">
        <v>1196</v>
      </c>
      <c r="VEM63" s="746" t="s">
        <v>1196</v>
      </c>
      <c r="VEN63" s="746" t="s">
        <v>1196</v>
      </c>
      <c r="VEO63" s="746" t="s">
        <v>1196</v>
      </c>
      <c r="VEP63" s="746" t="s">
        <v>1196</v>
      </c>
      <c r="VEQ63" s="746" t="s">
        <v>1196</v>
      </c>
      <c r="VER63" s="746" t="s">
        <v>1196</v>
      </c>
      <c r="VES63" s="746" t="s">
        <v>1196</v>
      </c>
      <c r="VET63" s="746" t="s">
        <v>1196</v>
      </c>
      <c r="VEU63" s="746" t="s">
        <v>1196</v>
      </c>
      <c r="VEV63" s="746" t="s">
        <v>1196</v>
      </c>
      <c r="VEW63" s="746" t="s">
        <v>1196</v>
      </c>
      <c r="VEX63" s="746" t="s">
        <v>1196</v>
      </c>
      <c r="VEY63" s="746" t="s">
        <v>1196</v>
      </c>
      <c r="VEZ63" s="746" t="s">
        <v>1196</v>
      </c>
      <c r="VFA63" s="746" t="s">
        <v>1196</v>
      </c>
      <c r="VFB63" s="746" t="s">
        <v>1196</v>
      </c>
      <c r="VFC63" s="746" t="s">
        <v>1196</v>
      </c>
      <c r="VFD63" s="746" t="s">
        <v>1196</v>
      </c>
      <c r="VFE63" s="746" t="s">
        <v>1196</v>
      </c>
      <c r="VFF63" s="746" t="s">
        <v>1196</v>
      </c>
      <c r="VFG63" s="746" t="s">
        <v>1196</v>
      </c>
      <c r="VFH63" s="746" t="s">
        <v>1196</v>
      </c>
      <c r="VFI63" s="746" t="s">
        <v>1196</v>
      </c>
      <c r="VFJ63" s="746" t="s">
        <v>1196</v>
      </c>
      <c r="VFK63" s="746" t="s">
        <v>1196</v>
      </c>
      <c r="VFL63" s="746" t="s">
        <v>1196</v>
      </c>
      <c r="VFM63" s="746" t="s">
        <v>1196</v>
      </c>
      <c r="VFN63" s="746" t="s">
        <v>1196</v>
      </c>
      <c r="VFO63" s="746" t="s">
        <v>1196</v>
      </c>
      <c r="VFP63" s="746" t="s">
        <v>1196</v>
      </c>
      <c r="VFQ63" s="746" t="s">
        <v>1196</v>
      </c>
      <c r="VFR63" s="746" t="s">
        <v>1196</v>
      </c>
      <c r="VFS63" s="746" t="s">
        <v>1196</v>
      </c>
      <c r="VFT63" s="746" t="s">
        <v>1196</v>
      </c>
      <c r="VFU63" s="746" t="s">
        <v>1196</v>
      </c>
      <c r="VFV63" s="746" t="s">
        <v>1196</v>
      </c>
      <c r="VFW63" s="746" t="s">
        <v>1196</v>
      </c>
      <c r="VFX63" s="746" t="s">
        <v>1196</v>
      </c>
      <c r="VFY63" s="746" t="s">
        <v>1196</v>
      </c>
      <c r="VFZ63" s="746" t="s">
        <v>1196</v>
      </c>
      <c r="VGA63" s="746" t="s">
        <v>1196</v>
      </c>
      <c r="VGB63" s="746" t="s">
        <v>1196</v>
      </c>
      <c r="VGC63" s="746" t="s">
        <v>1196</v>
      </c>
      <c r="VGD63" s="746" t="s">
        <v>1196</v>
      </c>
      <c r="VGE63" s="746" t="s">
        <v>1196</v>
      </c>
      <c r="VGF63" s="746" t="s">
        <v>1196</v>
      </c>
      <c r="VGG63" s="746" t="s">
        <v>1196</v>
      </c>
      <c r="VGH63" s="746" t="s">
        <v>1196</v>
      </c>
      <c r="VGI63" s="746" t="s">
        <v>1196</v>
      </c>
      <c r="VGJ63" s="746" t="s">
        <v>1196</v>
      </c>
      <c r="VGK63" s="746" t="s">
        <v>1196</v>
      </c>
      <c r="VGL63" s="746" t="s">
        <v>1196</v>
      </c>
      <c r="VGM63" s="746" t="s">
        <v>1196</v>
      </c>
      <c r="VGN63" s="746" t="s">
        <v>1196</v>
      </c>
      <c r="VGO63" s="746" t="s">
        <v>1196</v>
      </c>
      <c r="VGP63" s="746" t="s">
        <v>1196</v>
      </c>
      <c r="VGQ63" s="746" t="s">
        <v>1196</v>
      </c>
      <c r="VGR63" s="746" t="s">
        <v>1196</v>
      </c>
      <c r="VGS63" s="746" t="s">
        <v>1196</v>
      </c>
      <c r="VGT63" s="746" t="s">
        <v>1196</v>
      </c>
      <c r="VGU63" s="746" t="s">
        <v>1196</v>
      </c>
      <c r="VGV63" s="746" t="s">
        <v>1196</v>
      </c>
      <c r="VGW63" s="746" t="s">
        <v>1196</v>
      </c>
      <c r="VGX63" s="746" t="s">
        <v>1196</v>
      </c>
      <c r="VGY63" s="746" t="s">
        <v>1196</v>
      </c>
      <c r="VGZ63" s="746" t="s">
        <v>1196</v>
      </c>
      <c r="VHA63" s="746" t="s">
        <v>1196</v>
      </c>
      <c r="VHB63" s="746" t="s">
        <v>1196</v>
      </c>
      <c r="VHC63" s="746" t="s">
        <v>1196</v>
      </c>
      <c r="VHD63" s="746" t="s">
        <v>1196</v>
      </c>
      <c r="VHE63" s="746" t="s">
        <v>1196</v>
      </c>
      <c r="VHF63" s="746" t="s">
        <v>1196</v>
      </c>
      <c r="VHG63" s="746" t="s">
        <v>1196</v>
      </c>
      <c r="VHH63" s="746" t="s">
        <v>1196</v>
      </c>
      <c r="VHI63" s="746" t="s">
        <v>1196</v>
      </c>
      <c r="VHJ63" s="746" t="s">
        <v>1196</v>
      </c>
      <c r="VHK63" s="746" t="s">
        <v>1196</v>
      </c>
      <c r="VHL63" s="746" t="s">
        <v>1196</v>
      </c>
      <c r="VHM63" s="746" t="s">
        <v>1196</v>
      </c>
      <c r="VHN63" s="746" t="s">
        <v>1196</v>
      </c>
      <c r="VHO63" s="746" t="s">
        <v>1196</v>
      </c>
      <c r="VHP63" s="746" t="s">
        <v>1196</v>
      </c>
      <c r="VHQ63" s="746" t="s">
        <v>1196</v>
      </c>
      <c r="VHR63" s="746" t="s">
        <v>1196</v>
      </c>
      <c r="VHS63" s="746" t="s">
        <v>1196</v>
      </c>
      <c r="VHT63" s="746" t="s">
        <v>1196</v>
      </c>
      <c r="VHU63" s="746" t="s">
        <v>1196</v>
      </c>
      <c r="VHV63" s="746" t="s">
        <v>1196</v>
      </c>
      <c r="VHW63" s="746" t="s">
        <v>1196</v>
      </c>
      <c r="VHX63" s="746" t="s">
        <v>1196</v>
      </c>
      <c r="VHY63" s="746" t="s">
        <v>1196</v>
      </c>
      <c r="VHZ63" s="746" t="s">
        <v>1196</v>
      </c>
      <c r="VIA63" s="746" t="s">
        <v>1196</v>
      </c>
      <c r="VIB63" s="746" t="s">
        <v>1196</v>
      </c>
      <c r="VIC63" s="746" t="s">
        <v>1196</v>
      </c>
      <c r="VID63" s="746" t="s">
        <v>1196</v>
      </c>
      <c r="VIE63" s="746" t="s">
        <v>1196</v>
      </c>
      <c r="VIF63" s="746" t="s">
        <v>1196</v>
      </c>
      <c r="VIG63" s="746" t="s">
        <v>1196</v>
      </c>
      <c r="VIH63" s="746" t="s">
        <v>1196</v>
      </c>
      <c r="VII63" s="746" t="s">
        <v>1196</v>
      </c>
      <c r="VIJ63" s="746" t="s">
        <v>1196</v>
      </c>
      <c r="VIK63" s="746" t="s">
        <v>1196</v>
      </c>
      <c r="VIL63" s="746" t="s">
        <v>1196</v>
      </c>
      <c r="VIM63" s="746" t="s">
        <v>1196</v>
      </c>
      <c r="VIN63" s="746" t="s">
        <v>1196</v>
      </c>
      <c r="VIO63" s="746" t="s">
        <v>1196</v>
      </c>
      <c r="VIP63" s="746" t="s">
        <v>1196</v>
      </c>
      <c r="VIQ63" s="746" t="s">
        <v>1196</v>
      </c>
      <c r="VIR63" s="746" t="s">
        <v>1196</v>
      </c>
      <c r="VIS63" s="746" t="s">
        <v>1196</v>
      </c>
      <c r="VIT63" s="746" t="s">
        <v>1196</v>
      </c>
      <c r="VIU63" s="746" t="s">
        <v>1196</v>
      </c>
      <c r="VIV63" s="746" t="s">
        <v>1196</v>
      </c>
      <c r="VIW63" s="746" t="s">
        <v>1196</v>
      </c>
      <c r="VIX63" s="746" t="s">
        <v>1196</v>
      </c>
      <c r="VIY63" s="746" t="s">
        <v>1196</v>
      </c>
      <c r="VIZ63" s="746" t="s">
        <v>1196</v>
      </c>
      <c r="VJA63" s="746" t="s">
        <v>1196</v>
      </c>
      <c r="VJB63" s="746" t="s">
        <v>1196</v>
      </c>
      <c r="VJC63" s="746" t="s">
        <v>1196</v>
      </c>
      <c r="VJD63" s="746" t="s">
        <v>1196</v>
      </c>
      <c r="VJE63" s="746" t="s">
        <v>1196</v>
      </c>
      <c r="VJF63" s="746" t="s">
        <v>1196</v>
      </c>
      <c r="VJG63" s="746" t="s">
        <v>1196</v>
      </c>
      <c r="VJH63" s="746" t="s">
        <v>1196</v>
      </c>
      <c r="VJI63" s="746" t="s">
        <v>1196</v>
      </c>
      <c r="VJJ63" s="746" t="s">
        <v>1196</v>
      </c>
      <c r="VJK63" s="746" t="s">
        <v>1196</v>
      </c>
      <c r="VJL63" s="746" t="s">
        <v>1196</v>
      </c>
      <c r="VJM63" s="746" t="s">
        <v>1196</v>
      </c>
      <c r="VJN63" s="746" t="s">
        <v>1196</v>
      </c>
      <c r="VJO63" s="746" t="s">
        <v>1196</v>
      </c>
      <c r="VJP63" s="746" t="s">
        <v>1196</v>
      </c>
      <c r="VJQ63" s="746" t="s">
        <v>1196</v>
      </c>
      <c r="VJR63" s="746" t="s">
        <v>1196</v>
      </c>
      <c r="VJS63" s="746" t="s">
        <v>1196</v>
      </c>
      <c r="VJT63" s="746" t="s">
        <v>1196</v>
      </c>
      <c r="VJU63" s="746" t="s">
        <v>1196</v>
      </c>
      <c r="VJV63" s="746" t="s">
        <v>1196</v>
      </c>
      <c r="VJW63" s="746" t="s">
        <v>1196</v>
      </c>
      <c r="VJX63" s="746" t="s">
        <v>1196</v>
      </c>
      <c r="VJY63" s="746" t="s">
        <v>1196</v>
      </c>
      <c r="VJZ63" s="746" t="s">
        <v>1196</v>
      </c>
      <c r="VKA63" s="746" t="s">
        <v>1196</v>
      </c>
      <c r="VKB63" s="746" t="s">
        <v>1196</v>
      </c>
      <c r="VKC63" s="746" t="s">
        <v>1196</v>
      </c>
      <c r="VKD63" s="746" t="s">
        <v>1196</v>
      </c>
      <c r="VKE63" s="746" t="s">
        <v>1196</v>
      </c>
      <c r="VKF63" s="746" t="s">
        <v>1196</v>
      </c>
      <c r="VKG63" s="746" t="s">
        <v>1196</v>
      </c>
      <c r="VKH63" s="746" t="s">
        <v>1196</v>
      </c>
      <c r="VKI63" s="746" t="s">
        <v>1196</v>
      </c>
      <c r="VKJ63" s="746" t="s">
        <v>1196</v>
      </c>
      <c r="VKK63" s="746" t="s">
        <v>1196</v>
      </c>
      <c r="VKL63" s="746" t="s">
        <v>1196</v>
      </c>
      <c r="VKM63" s="746" t="s">
        <v>1196</v>
      </c>
      <c r="VKN63" s="746" t="s">
        <v>1196</v>
      </c>
      <c r="VKO63" s="746" t="s">
        <v>1196</v>
      </c>
      <c r="VKP63" s="746" t="s">
        <v>1196</v>
      </c>
      <c r="VKQ63" s="746" t="s">
        <v>1196</v>
      </c>
      <c r="VKR63" s="746" t="s">
        <v>1196</v>
      </c>
      <c r="VKS63" s="746" t="s">
        <v>1196</v>
      </c>
      <c r="VKT63" s="746" t="s">
        <v>1196</v>
      </c>
      <c r="VKU63" s="746" t="s">
        <v>1196</v>
      </c>
      <c r="VKV63" s="746" t="s">
        <v>1196</v>
      </c>
      <c r="VKW63" s="746" t="s">
        <v>1196</v>
      </c>
      <c r="VKX63" s="746" t="s">
        <v>1196</v>
      </c>
      <c r="VKY63" s="746" t="s">
        <v>1196</v>
      </c>
      <c r="VKZ63" s="746" t="s">
        <v>1196</v>
      </c>
      <c r="VLA63" s="746" t="s">
        <v>1196</v>
      </c>
      <c r="VLB63" s="746" t="s">
        <v>1196</v>
      </c>
      <c r="VLC63" s="746" t="s">
        <v>1196</v>
      </c>
      <c r="VLD63" s="746" t="s">
        <v>1196</v>
      </c>
      <c r="VLE63" s="746" t="s">
        <v>1196</v>
      </c>
      <c r="VLF63" s="746" t="s">
        <v>1196</v>
      </c>
      <c r="VLG63" s="746" t="s">
        <v>1196</v>
      </c>
      <c r="VLH63" s="746" t="s">
        <v>1196</v>
      </c>
      <c r="VLI63" s="746" t="s">
        <v>1196</v>
      </c>
      <c r="VLJ63" s="746" t="s">
        <v>1196</v>
      </c>
      <c r="VLK63" s="746" t="s">
        <v>1196</v>
      </c>
      <c r="VLL63" s="746" t="s">
        <v>1196</v>
      </c>
      <c r="VLM63" s="746" t="s">
        <v>1196</v>
      </c>
      <c r="VLN63" s="746" t="s">
        <v>1196</v>
      </c>
      <c r="VLO63" s="746" t="s">
        <v>1196</v>
      </c>
      <c r="VLP63" s="746" t="s">
        <v>1196</v>
      </c>
      <c r="VLQ63" s="746" t="s">
        <v>1196</v>
      </c>
      <c r="VLR63" s="746" t="s">
        <v>1196</v>
      </c>
      <c r="VLS63" s="746" t="s">
        <v>1196</v>
      </c>
      <c r="VLT63" s="746" t="s">
        <v>1196</v>
      </c>
      <c r="VLU63" s="746" t="s">
        <v>1196</v>
      </c>
      <c r="VLV63" s="746" t="s">
        <v>1196</v>
      </c>
      <c r="VLW63" s="746" t="s">
        <v>1196</v>
      </c>
      <c r="VLX63" s="746" t="s">
        <v>1196</v>
      </c>
      <c r="VLY63" s="746" t="s">
        <v>1196</v>
      </c>
      <c r="VLZ63" s="746" t="s">
        <v>1196</v>
      </c>
      <c r="VMA63" s="746" t="s">
        <v>1196</v>
      </c>
      <c r="VMB63" s="746" t="s">
        <v>1196</v>
      </c>
      <c r="VMC63" s="746" t="s">
        <v>1196</v>
      </c>
      <c r="VMD63" s="746" t="s">
        <v>1196</v>
      </c>
      <c r="VME63" s="746" t="s">
        <v>1196</v>
      </c>
      <c r="VMF63" s="746" t="s">
        <v>1196</v>
      </c>
      <c r="VMG63" s="746" t="s">
        <v>1196</v>
      </c>
      <c r="VMH63" s="746" t="s">
        <v>1196</v>
      </c>
      <c r="VMI63" s="746" t="s">
        <v>1196</v>
      </c>
      <c r="VMJ63" s="746" t="s">
        <v>1196</v>
      </c>
      <c r="VMK63" s="746" t="s">
        <v>1196</v>
      </c>
      <c r="VML63" s="746" t="s">
        <v>1196</v>
      </c>
      <c r="VMM63" s="746" t="s">
        <v>1196</v>
      </c>
      <c r="VMN63" s="746" t="s">
        <v>1196</v>
      </c>
      <c r="VMO63" s="746" t="s">
        <v>1196</v>
      </c>
      <c r="VMP63" s="746" t="s">
        <v>1196</v>
      </c>
      <c r="VMQ63" s="746" t="s">
        <v>1196</v>
      </c>
      <c r="VMR63" s="746" t="s">
        <v>1196</v>
      </c>
      <c r="VMS63" s="746" t="s">
        <v>1196</v>
      </c>
      <c r="VMT63" s="746" t="s">
        <v>1196</v>
      </c>
      <c r="VMU63" s="746" t="s">
        <v>1196</v>
      </c>
      <c r="VMV63" s="746" t="s">
        <v>1196</v>
      </c>
      <c r="VMW63" s="746" t="s">
        <v>1196</v>
      </c>
      <c r="VMX63" s="746" t="s">
        <v>1196</v>
      </c>
      <c r="VMY63" s="746" t="s">
        <v>1196</v>
      </c>
      <c r="VMZ63" s="746" t="s">
        <v>1196</v>
      </c>
      <c r="VNA63" s="746" t="s">
        <v>1196</v>
      </c>
      <c r="VNB63" s="746" t="s">
        <v>1196</v>
      </c>
      <c r="VNC63" s="746" t="s">
        <v>1196</v>
      </c>
      <c r="VND63" s="746" t="s">
        <v>1196</v>
      </c>
      <c r="VNE63" s="746" t="s">
        <v>1196</v>
      </c>
      <c r="VNF63" s="746" t="s">
        <v>1196</v>
      </c>
      <c r="VNG63" s="746" t="s">
        <v>1196</v>
      </c>
      <c r="VNH63" s="746" t="s">
        <v>1196</v>
      </c>
      <c r="VNI63" s="746" t="s">
        <v>1196</v>
      </c>
      <c r="VNJ63" s="746" t="s">
        <v>1196</v>
      </c>
      <c r="VNK63" s="746" t="s">
        <v>1196</v>
      </c>
      <c r="VNL63" s="746" t="s">
        <v>1196</v>
      </c>
      <c r="VNM63" s="746" t="s">
        <v>1196</v>
      </c>
      <c r="VNN63" s="746" t="s">
        <v>1196</v>
      </c>
      <c r="VNO63" s="746" t="s">
        <v>1196</v>
      </c>
      <c r="VNP63" s="746" t="s">
        <v>1196</v>
      </c>
      <c r="VNQ63" s="746" t="s">
        <v>1196</v>
      </c>
      <c r="VNR63" s="746" t="s">
        <v>1196</v>
      </c>
      <c r="VNS63" s="746" t="s">
        <v>1196</v>
      </c>
      <c r="VNT63" s="746" t="s">
        <v>1196</v>
      </c>
      <c r="VNU63" s="746" t="s">
        <v>1196</v>
      </c>
      <c r="VNV63" s="746" t="s">
        <v>1196</v>
      </c>
      <c r="VNW63" s="746" t="s">
        <v>1196</v>
      </c>
      <c r="VNX63" s="746" t="s">
        <v>1196</v>
      </c>
      <c r="VNY63" s="746" t="s">
        <v>1196</v>
      </c>
      <c r="VNZ63" s="746" t="s">
        <v>1196</v>
      </c>
      <c r="VOA63" s="746" t="s">
        <v>1196</v>
      </c>
      <c r="VOB63" s="746" t="s">
        <v>1196</v>
      </c>
      <c r="VOC63" s="746" t="s">
        <v>1196</v>
      </c>
      <c r="VOD63" s="746" t="s">
        <v>1196</v>
      </c>
      <c r="VOE63" s="746" t="s">
        <v>1196</v>
      </c>
      <c r="VOF63" s="746" t="s">
        <v>1196</v>
      </c>
      <c r="VOG63" s="746" t="s">
        <v>1196</v>
      </c>
      <c r="VOH63" s="746" t="s">
        <v>1196</v>
      </c>
      <c r="VOI63" s="746" t="s">
        <v>1196</v>
      </c>
      <c r="VOJ63" s="746" t="s">
        <v>1196</v>
      </c>
      <c r="VOK63" s="746" t="s">
        <v>1196</v>
      </c>
      <c r="VOL63" s="746" t="s">
        <v>1196</v>
      </c>
      <c r="VOM63" s="746" t="s">
        <v>1196</v>
      </c>
      <c r="VON63" s="746" t="s">
        <v>1196</v>
      </c>
      <c r="VOO63" s="746" t="s">
        <v>1196</v>
      </c>
      <c r="VOP63" s="746" t="s">
        <v>1196</v>
      </c>
      <c r="VOQ63" s="746" t="s">
        <v>1196</v>
      </c>
      <c r="VOR63" s="746" t="s">
        <v>1196</v>
      </c>
      <c r="VOS63" s="746" t="s">
        <v>1196</v>
      </c>
      <c r="VOT63" s="746" t="s">
        <v>1196</v>
      </c>
      <c r="VOU63" s="746" t="s">
        <v>1196</v>
      </c>
      <c r="VOV63" s="746" t="s">
        <v>1196</v>
      </c>
      <c r="VOW63" s="746" t="s">
        <v>1196</v>
      </c>
      <c r="VOX63" s="746" t="s">
        <v>1196</v>
      </c>
      <c r="VOY63" s="746" t="s">
        <v>1196</v>
      </c>
      <c r="VOZ63" s="746" t="s">
        <v>1196</v>
      </c>
      <c r="VPA63" s="746" t="s">
        <v>1196</v>
      </c>
      <c r="VPB63" s="746" t="s">
        <v>1196</v>
      </c>
      <c r="VPC63" s="746" t="s">
        <v>1196</v>
      </c>
      <c r="VPD63" s="746" t="s">
        <v>1196</v>
      </c>
      <c r="VPE63" s="746" t="s">
        <v>1196</v>
      </c>
      <c r="VPF63" s="746" t="s">
        <v>1196</v>
      </c>
      <c r="VPG63" s="746" t="s">
        <v>1196</v>
      </c>
      <c r="VPH63" s="746" t="s">
        <v>1196</v>
      </c>
      <c r="VPI63" s="746" t="s">
        <v>1196</v>
      </c>
      <c r="VPJ63" s="746" t="s">
        <v>1196</v>
      </c>
      <c r="VPK63" s="746" t="s">
        <v>1196</v>
      </c>
      <c r="VPL63" s="746" t="s">
        <v>1196</v>
      </c>
      <c r="VPM63" s="746" t="s">
        <v>1196</v>
      </c>
      <c r="VPN63" s="746" t="s">
        <v>1196</v>
      </c>
      <c r="VPO63" s="746" t="s">
        <v>1196</v>
      </c>
      <c r="VPP63" s="746" t="s">
        <v>1196</v>
      </c>
      <c r="VPQ63" s="746" t="s">
        <v>1196</v>
      </c>
      <c r="VPR63" s="746" t="s">
        <v>1196</v>
      </c>
      <c r="VPS63" s="746" t="s">
        <v>1196</v>
      </c>
      <c r="VPT63" s="746" t="s">
        <v>1196</v>
      </c>
      <c r="VPU63" s="746" t="s">
        <v>1196</v>
      </c>
      <c r="VPV63" s="746" t="s">
        <v>1196</v>
      </c>
      <c r="VPW63" s="746" t="s">
        <v>1196</v>
      </c>
      <c r="VPX63" s="746" t="s">
        <v>1196</v>
      </c>
      <c r="VPY63" s="746" t="s">
        <v>1196</v>
      </c>
      <c r="VPZ63" s="746" t="s">
        <v>1196</v>
      </c>
      <c r="VQA63" s="746" t="s">
        <v>1196</v>
      </c>
      <c r="VQB63" s="746" t="s">
        <v>1196</v>
      </c>
      <c r="VQC63" s="746" t="s">
        <v>1196</v>
      </c>
      <c r="VQD63" s="746" t="s">
        <v>1196</v>
      </c>
      <c r="VQE63" s="746" t="s">
        <v>1196</v>
      </c>
      <c r="VQF63" s="746" t="s">
        <v>1196</v>
      </c>
      <c r="VQG63" s="746" t="s">
        <v>1196</v>
      </c>
      <c r="VQH63" s="746" t="s">
        <v>1196</v>
      </c>
      <c r="VQI63" s="746" t="s">
        <v>1196</v>
      </c>
      <c r="VQJ63" s="746" t="s">
        <v>1196</v>
      </c>
      <c r="VQK63" s="746" t="s">
        <v>1196</v>
      </c>
      <c r="VQL63" s="746" t="s">
        <v>1196</v>
      </c>
      <c r="VQM63" s="746" t="s">
        <v>1196</v>
      </c>
      <c r="VQN63" s="746" t="s">
        <v>1196</v>
      </c>
      <c r="VQO63" s="746" t="s">
        <v>1196</v>
      </c>
      <c r="VQP63" s="746" t="s">
        <v>1196</v>
      </c>
      <c r="VQQ63" s="746" t="s">
        <v>1196</v>
      </c>
      <c r="VQR63" s="746" t="s">
        <v>1196</v>
      </c>
      <c r="VQS63" s="746" t="s">
        <v>1196</v>
      </c>
      <c r="VQT63" s="746" t="s">
        <v>1196</v>
      </c>
      <c r="VQU63" s="746" t="s">
        <v>1196</v>
      </c>
      <c r="VQV63" s="746" t="s">
        <v>1196</v>
      </c>
      <c r="VQW63" s="746" t="s">
        <v>1196</v>
      </c>
      <c r="VQX63" s="746" t="s">
        <v>1196</v>
      </c>
      <c r="VQY63" s="746" t="s">
        <v>1196</v>
      </c>
      <c r="VQZ63" s="746" t="s">
        <v>1196</v>
      </c>
      <c r="VRA63" s="746" t="s">
        <v>1196</v>
      </c>
      <c r="VRB63" s="746" t="s">
        <v>1196</v>
      </c>
      <c r="VRC63" s="746" t="s">
        <v>1196</v>
      </c>
      <c r="VRD63" s="746" t="s">
        <v>1196</v>
      </c>
      <c r="VRE63" s="746" t="s">
        <v>1196</v>
      </c>
      <c r="VRF63" s="746" t="s">
        <v>1196</v>
      </c>
      <c r="VRG63" s="746" t="s">
        <v>1196</v>
      </c>
      <c r="VRH63" s="746" t="s">
        <v>1196</v>
      </c>
      <c r="VRI63" s="746" t="s">
        <v>1196</v>
      </c>
      <c r="VRJ63" s="746" t="s">
        <v>1196</v>
      </c>
      <c r="VRK63" s="746" t="s">
        <v>1196</v>
      </c>
      <c r="VRL63" s="746" t="s">
        <v>1196</v>
      </c>
      <c r="VRM63" s="746" t="s">
        <v>1196</v>
      </c>
      <c r="VRN63" s="746" t="s">
        <v>1196</v>
      </c>
      <c r="VRO63" s="746" t="s">
        <v>1196</v>
      </c>
      <c r="VRP63" s="746" t="s">
        <v>1196</v>
      </c>
      <c r="VRQ63" s="746" t="s">
        <v>1196</v>
      </c>
      <c r="VRR63" s="746" t="s">
        <v>1196</v>
      </c>
      <c r="VRS63" s="746" t="s">
        <v>1196</v>
      </c>
      <c r="VRT63" s="746" t="s">
        <v>1196</v>
      </c>
      <c r="VRU63" s="746" t="s">
        <v>1196</v>
      </c>
      <c r="VRV63" s="746" t="s">
        <v>1196</v>
      </c>
      <c r="VRW63" s="746" t="s">
        <v>1196</v>
      </c>
      <c r="VRX63" s="746" t="s">
        <v>1196</v>
      </c>
      <c r="VRY63" s="746" t="s">
        <v>1196</v>
      </c>
      <c r="VRZ63" s="746" t="s">
        <v>1196</v>
      </c>
      <c r="VSA63" s="746" t="s">
        <v>1196</v>
      </c>
      <c r="VSB63" s="746" t="s">
        <v>1196</v>
      </c>
      <c r="VSC63" s="746" t="s">
        <v>1196</v>
      </c>
      <c r="VSD63" s="746" t="s">
        <v>1196</v>
      </c>
      <c r="VSE63" s="746" t="s">
        <v>1196</v>
      </c>
      <c r="VSF63" s="746" t="s">
        <v>1196</v>
      </c>
      <c r="VSG63" s="746" t="s">
        <v>1196</v>
      </c>
      <c r="VSH63" s="746" t="s">
        <v>1196</v>
      </c>
      <c r="VSI63" s="746" t="s">
        <v>1196</v>
      </c>
      <c r="VSJ63" s="746" t="s">
        <v>1196</v>
      </c>
      <c r="VSK63" s="746" t="s">
        <v>1196</v>
      </c>
      <c r="VSL63" s="746" t="s">
        <v>1196</v>
      </c>
      <c r="VSM63" s="746" t="s">
        <v>1196</v>
      </c>
      <c r="VSN63" s="746" t="s">
        <v>1196</v>
      </c>
      <c r="VSO63" s="746" t="s">
        <v>1196</v>
      </c>
      <c r="VSP63" s="746" t="s">
        <v>1196</v>
      </c>
      <c r="VSQ63" s="746" t="s">
        <v>1196</v>
      </c>
      <c r="VSR63" s="746" t="s">
        <v>1196</v>
      </c>
      <c r="VSS63" s="746" t="s">
        <v>1196</v>
      </c>
      <c r="VST63" s="746" t="s">
        <v>1196</v>
      </c>
      <c r="VSU63" s="746" t="s">
        <v>1196</v>
      </c>
      <c r="VSV63" s="746" t="s">
        <v>1196</v>
      </c>
      <c r="VSW63" s="746" t="s">
        <v>1196</v>
      </c>
      <c r="VSX63" s="746" t="s">
        <v>1196</v>
      </c>
      <c r="VSY63" s="746" t="s">
        <v>1196</v>
      </c>
      <c r="VSZ63" s="746" t="s">
        <v>1196</v>
      </c>
      <c r="VTA63" s="746" t="s">
        <v>1196</v>
      </c>
      <c r="VTB63" s="746" t="s">
        <v>1196</v>
      </c>
      <c r="VTC63" s="746" t="s">
        <v>1196</v>
      </c>
      <c r="VTD63" s="746" t="s">
        <v>1196</v>
      </c>
      <c r="VTE63" s="746" t="s">
        <v>1196</v>
      </c>
      <c r="VTF63" s="746" t="s">
        <v>1196</v>
      </c>
      <c r="VTG63" s="746" t="s">
        <v>1196</v>
      </c>
      <c r="VTH63" s="746" t="s">
        <v>1196</v>
      </c>
      <c r="VTI63" s="746" t="s">
        <v>1196</v>
      </c>
      <c r="VTJ63" s="746" t="s">
        <v>1196</v>
      </c>
      <c r="VTK63" s="746" t="s">
        <v>1196</v>
      </c>
      <c r="VTL63" s="746" t="s">
        <v>1196</v>
      </c>
      <c r="VTM63" s="746" t="s">
        <v>1196</v>
      </c>
      <c r="VTN63" s="746" t="s">
        <v>1196</v>
      </c>
      <c r="VTO63" s="746" t="s">
        <v>1196</v>
      </c>
      <c r="VTP63" s="746" t="s">
        <v>1196</v>
      </c>
      <c r="VTQ63" s="746" t="s">
        <v>1196</v>
      </c>
      <c r="VTR63" s="746" t="s">
        <v>1196</v>
      </c>
      <c r="VTS63" s="746" t="s">
        <v>1196</v>
      </c>
      <c r="VTT63" s="746" t="s">
        <v>1196</v>
      </c>
      <c r="VTU63" s="746" t="s">
        <v>1196</v>
      </c>
      <c r="VTV63" s="746" t="s">
        <v>1196</v>
      </c>
      <c r="VTW63" s="746" t="s">
        <v>1196</v>
      </c>
      <c r="VTX63" s="746" t="s">
        <v>1196</v>
      </c>
      <c r="VTY63" s="746" t="s">
        <v>1196</v>
      </c>
      <c r="VTZ63" s="746" t="s">
        <v>1196</v>
      </c>
      <c r="VUA63" s="746" t="s">
        <v>1196</v>
      </c>
      <c r="VUB63" s="746" t="s">
        <v>1196</v>
      </c>
      <c r="VUC63" s="746" t="s">
        <v>1196</v>
      </c>
      <c r="VUD63" s="746" t="s">
        <v>1196</v>
      </c>
      <c r="VUE63" s="746" t="s">
        <v>1196</v>
      </c>
      <c r="VUF63" s="746" t="s">
        <v>1196</v>
      </c>
      <c r="VUG63" s="746" t="s">
        <v>1196</v>
      </c>
      <c r="VUH63" s="746" t="s">
        <v>1196</v>
      </c>
      <c r="VUI63" s="746" t="s">
        <v>1196</v>
      </c>
      <c r="VUJ63" s="746" t="s">
        <v>1196</v>
      </c>
      <c r="VUK63" s="746" t="s">
        <v>1196</v>
      </c>
      <c r="VUL63" s="746" t="s">
        <v>1196</v>
      </c>
      <c r="VUM63" s="746" t="s">
        <v>1196</v>
      </c>
      <c r="VUN63" s="746" t="s">
        <v>1196</v>
      </c>
      <c r="VUO63" s="746" t="s">
        <v>1196</v>
      </c>
      <c r="VUP63" s="746" t="s">
        <v>1196</v>
      </c>
      <c r="VUQ63" s="746" t="s">
        <v>1196</v>
      </c>
      <c r="VUR63" s="746" t="s">
        <v>1196</v>
      </c>
      <c r="VUS63" s="746" t="s">
        <v>1196</v>
      </c>
      <c r="VUT63" s="746" t="s">
        <v>1196</v>
      </c>
      <c r="VUU63" s="746" t="s">
        <v>1196</v>
      </c>
      <c r="VUV63" s="746" t="s">
        <v>1196</v>
      </c>
      <c r="VUW63" s="746" t="s">
        <v>1196</v>
      </c>
      <c r="VUX63" s="746" t="s">
        <v>1196</v>
      </c>
      <c r="VUY63" s="746" t="s">
        <v>1196</v>
      </c>
      <c r="VUZ63" s="746" t="s">
        <v>1196</v>
      </c>
      <c r="VVA63" s="746" t="s">
        <v>1196</v>
      </c>
      <c r="VVB63" s="746" t="s">
        <v>1196</v>
      </c>
      <c r="VVC63" s="746" t="s">
        <v>1196</v>
      </c>
      <c r="VVD63" s="746" t="s">
        <v>1196</v>
      </c>
      <c r="VVE63" s="746" t="s">
        <v>1196</v>
      </c>
      <c r="VVF63" s="746" t="s">
        <v>1196</v>
      </c>
      <c r="VVG63" s="746" t="s">
        <v>1196</v>
      </c>
      <c r="VVH63" s="746" t="s">
        <v>1196</v>
      </c>
      <c r="VVI63" s="746" t="s">
        <v>1196</v>
      </c>
      <c r="VVJ63" s="746" t="s">
        <v>1196</v>
      </c>
      <c r="VVK63" s="746" t="s">
        <v>1196</v>
      </c>
      <c r="VVL63" s="746" t="s">
        <v>1196</v>
      </c>
      <c r="VVM63" s="746" t="s">
        <v>1196</v>
      </c>
      <c r="VVN63" s="746" t="s">
        <v>1196</v>
      </c>
      <c r="VVO63" s="746" t="s">
        <v>1196</v>
      </c>
      <c r="VVP63" s="746" t="s">
        <v>1196</v>
      </c>
      <c r="VVQ63" s="746" t="s">
        <v>1196</v>
      </c>
      <c r="VVR63" s="746" t="s">
        <v>1196</v>
      </c>
      <c r="VVS63" s="746" t="s">
        <v>1196</v>
      </c>
      <c r="VVT63" s="746" t="s">
        <v>1196</v>
      </c>
      <c r="VVU63" s="746" t="s">
        <v>1196</v>
      </c>
      <c r="VVV63" s="746" t="s">
        <v>1196</v>
      </c>
      <c r="VVW63" s="746" t="s">
        <v>1196</v>
      </c>
      <c r="VVX63" s="746" t="s">
        <v>1196</v>
      </c>
      <c r="VVY63" s="746" t="s">
        <v>1196</v>
      </c>
      <c r="VVZ63" s="746" t="s">
        <v>1196</v>
      </c>
      <c r="VWA63" s="746" t="s">
        <v>1196</v>
      </c>
      <c r="VWB63" s="746" t="s">
        <v>1196</v>
      </c>
      <c r="VWC63" s="746" t="s">
        <v>1196</v>
      </c>
      <c r="VWD63" s="746" t="s">
        <v>1196</v>
      </c>
      <c r="VWE63" s="746" t="s">
        <v>1196</v>
      </c>
      <c r="VWF63" s="746" t="s">
        <v>1196</v>
      </c>
      <c r="VWG63" s="746" t="s">
        <v>1196</v>
      </c>
      <c r="VWH63" s="746" t="s">
        <v>1196</v>
      </c>
      <c r="VWI63" s="746" t="s">
        <v>1196</v>
      </c>
      <c r="VWJ63" s="746" t="s">
        <v>1196</v>
      </c>
      <c r="VWK63" s="746" t="s">
        <v>1196</v>
      </c>
      <c r="VWL63" s="746" t="s">
        <v>1196</v>
      </c>
      <c r="VWM63" s="746" t="s">
        <v>1196</v>
      </c>
      <c r="VWN63" s="746" t="s">
        <v>1196</v>
      </c>
      <c r="VWO63" s="746" t="s">
        <v>1196</v>
      </c>
      <c r="VWP63" s="746" t="s">
        <v>1196</v>
      </c>
      <c r="VWQ63" s="746" t="s">
        <v>1196</v>
      </c>
      <c r="VWR63" s="746" t="s">
        <v>1196</v>
      </c>
      <c r="VWS63" s="746" t="s">
        <v>1196</v>
      </c>
      <c r="VWT63" s="746" t="s">
        <v>1196</v>
      </c>
      <c r="VWU63" s="746" t="s">
        <v>1196</v>
      </c>
      <c r="VWV63" s="746" t="s">
        <v>1196</v>
      </c>
      <c r="VWW63" s="746" t="s">
        <v>1196</v>
      </c>
      <c r="VWX63" s="746" t="s">
        <v>1196</v>
      </c>
      <c r="VWY63" s="746" t="s">
        <v>1196</v>
      </c>
      <c r="VWZ63" s="746" t="s">
        <v>1196</v>
      </c>
      <c r="VXA63" s="746" t="s">
        <v>1196</v>
      </c>
      <c r="VXB63" s="746" t="s">
        <v>1196</v>
      </c>
      <c r="VXC63" s="746" t="s">
        <v>1196</v>
      </c>
      <c r="VXD63" s="746" t="s">
        <v>1196</v>
      </c>
      <c r="VXE63" s="746" t="s">
        <v>1196</v>
      </c>
      <c r="VXF63" s="746" t="s">
        <v>1196</v>
      </c>
      <c r="VXG63" s="746" t="s">
        <v>1196</v>
      </c>
      <c r="VXH63" s="746" t="s">
        <v>1196</v>
      </c>
      <c r="VXI63" s="746" t="s">
        <v>1196</v>
      </c>
      <c r="VXJ63" s="746" t="s">
        <v>1196</v>
      </c>
      <c r="VXK63" s="746" t="s">
        <v>1196</v>
      </c>
      <c r="VXL63" s="746" t="s">
        <v>1196</v>
      </c>
      <c r="VXM63" s="746" t="s">
        <v>1196</v>
      </c>
      <c r="VXN63" s="746" t="s">
        <v>1196</v>
      </c>
      <c r="VXO63" s="746" t="s">
        <v>1196</v>
      </c>
      <c r="VXP63" s="746" t="s">
        <v>1196</v>
      </c>
      <c r="VXQ63" s="746" t="s">
        <v>1196</v>
      </c>
      <c r="VXR63" s="746" t="s">
        <v>1196</v>
      </c>
      <c r="VXS63" s="746" t="s">
        <v>1196</v>
      </c>
      <c r="VXT63" s="746" t="s">
        <v>1196</v>
      </c>
      <c r="VXU63" s="746" t="s">
        <v>1196</v>
      </c>
      <c r="VXV63" s="746" t="s">
        <v>1196</v>
      </c>
      <c r="VXW63" s="746" t="s">
        <v>1196</v>
      </c>
      <c r="VXX63" s="746" t="s">
        <v>1196</v>
      </c>
      <c r="VXY63" s="746" t="s">
        <v>1196</v>
      </c>
      <c r="VXZ63" s="746" t="s">
        <v>1196</v>
      </c>
      <c r="VYA63" s="746" t="s">
        <v>1196</v>
      </c>
      <c r="VYB63" s="746" t="s">
        <v>1196</v>
      </c>
      <c r="VYC63" s="746" t="s">
        <v>1196</v>
      </c>
      <c r="VYD63" s="746" t="s">
        <v>1196</v>
      </c>
      <c r="VYE63" s="746" t="s">
        <v>1196</v>
      </c>
      <c r="VYF63" s="746" t="s">
        <v>1196</v>
      </c>
      <c r="VYG63" s="746" t="s">
        <v>1196</v>
      </c>
      <c r="VYH63" s="746" t="s">
        <v>1196</v>
      </c>
      <c r="VYI63" s="746" t="s">
        <v>1196</v>
      </c>
      <c r="VYJ63" s="746" t="s">
        <v>1196</v>
      </c>
      <c r="VYK63" s="746" t="s">
        <v>1196</v>
      </c>
      <c r="VYL63" s="746" t="s">
        <v>1196</v>
      </c>
      <c r="VYM63" s="746" t="s">
        <v>1196</v>
      </c>
      <c r="VYN63" s="746" t="s">
        <v>1196</v>
      </c>
      <c r="VYO63" s="746" t="s">
        <v>1196</v>
      </c>
      <c r="VYP63" s="746" t="s">
        <v>1196</v>
      </c>
      <c r="VYQ63" s="746" t="s">
        <v>1196</v>
      </c>
      <c r="VYR63" s="746" t="s">
        <v>1196</v>
      </c>
      <c r="VYS63" s="746" t="s">
        <v>1196</v>
      </c>
      <c r="VYT63" s="746" t="s">
        <v>1196</v>
      </c>
      <c r="VYU63" s="746" t="s">
        <v>1196</v>
      </c>
      <c r="VYV63" s="746" t="s">
        <v>1196</v>
      </c>
      <c r="VYW63" s="746" t="s">
        <v>1196</v>
      </c>
      <c r="VYX63" s="746" t="s">
        <v>1196</v>
      </c>
      <c r="VYY63" s="746" t="s">
        <v>1196</v>
      </c>
      <c r="VYZ63" s="746" t="s">
        <v>1196</v>
      </c>
      <c r="VZA63" s="746" t="s">
        <v>1196</v>
      </c>
      <c r="VZB63" s="746" t="s">
        <v>1196</v>
      </c>
      <c r="VZC63" s="746" t="s">
        <v>1196</v>
      </c>
      <c r="VZD63" s="746" t="s">
        <v>1196</v>
      </c>
      <c r="VZE63" s="746" t="s">
        <v>1196</v>
      </c>
      <c r="VZF63" s="746" t="s">
        <v>1196</v>
      </c>
      <c r="VZG63" s="746" t="s">
        <v>1196</v>
      </c>
      <c r="VZH63" s="746" t="s">
        <v>1196</v>
      </c>
      <c r="VZI63" s="746" t="s">
        <v>1196</v>
      </c>
      <c r="VZJ63" s="746" t="s">
        <v>1196</v>
      </c>
      <c r="VZK63" s="746" t="s">
        <v>1196</v>
      </c>
      <c r="VZL63" s="746" t="s">
        <v>1196</v>
      </c>
      <c r="VZM63" s="746" t="s">
        <v>1196</v>
      </c>
      <c r="VZN63" s="746" t="s">
        <v>1196</v>
      </c>
      <c r="VZO63" s="746" t="s">
        <v>1196</v>
      </c>
      <c r="VZP63" s="746" t="s">
        <v>1196</v>
      </c>
      <c r="VZQ63" s="746" t="s">
        <v>1196</v>
      </c>
      <c r="VZR63" s="746" t="s">
        <v>1196</v>
      </c>
      <c r="VZS63" s="746" t="s">
        <v>1196</v>
      </c>
      <c r="VZT63" s="746" t="s">
        <v>1196</v>
      </c>
      <c r="VZU63" s="746" t="s">
        <v>1196</v>
      </c>
      <c r="VZV63" s="746" t="s">
        <v>1196</v>
      </c>
      <c r="VZW63" s="746" t="s">
        <v>1196</v>
      </c>
      <c r="VZX63" s="746" t="s">
        <v>1196</v>
      </c>
      <c r="VZY63" s="746" t="s">
        <v>1196</v>
      </c>
      <c r="VZZ63" s="746" t="s">
        <v>1196</v>
      </c>
      <c r="WAA63" s="746" t="s">
        <v>1196</v>
      </c>
      <c r="WAB63" s="746" t="s">
        <v>1196</v>
      </c>
      <c r="WAC63" s="746" t="s">
        <v>1196</v>
      </c>
      <c r="WAD63" s="746" t="s">
        <v>1196</v>
      </c>
      <c r="WAE63" s="746" t="s">
        <v>1196</v>
      </c>
      <c r="WAF63" s="746" t="s">
        <v>1196</v>
      </c>
      <c r="WAG63" s="746" t="s">
        <v>1196</v>
      </c>
      <c r="WAH63" s="746" t="s">
        <v>1196</v>
      </c>
      <c r="WAI63" s="746" t="s">
        <v>1196</v>
      </c>
      <c r="WAJ63" s="746" t="s">
        <v>1196</v>
      </c>
      <c r="WAK63" s="746" t="s">
        <v>1196</v>
      </c>
      <c r="WAL63" s="746" t="s">
        <v>1196</v>
      </c>
      <c r="WAM63" s="746" t="s">
        <v>1196</v>
      </c>
      <c r="WAN63" s="746" t="s">
        <v>1196</v>
      </c>
      <c r="WAO63" s="746" t="s">
        <v>1196</v>
      </c>
      <c r="WAP63" s="746" t="s">
        <v>1196</v>
      </c>
      <c r="WAQ63" s="746" t="s">
        <v>1196</v>
      </c>
      <c r="WAR63" s="746" t="s">
        <v>1196</v>
      </c>
      <c r="WAS63" s="746" t="s">
        <v>1196</v>
      </c>
      <c r="WAT63" s="746" t="s">
        <v>1196</v>
      </c>
      <c r="WAU63" s="746" t="s">
        <v>1196</v>
      </c>
      <c r="WAV63" s="746" t="s">
        <v>1196</v>
      </c>
      <c r="WAW63" s="746" t="s">
        <v>1196</v>
      </c>
      <c r="WAX63" s="746" t="s">
        <v>1196</v>
      </c>
      <c r="WAY63" s="746" t="s">
        <v>1196</v>
      </c>
      <c r="WAZ63" s="746" t="s">
        <v>1196</v>
      </c>
      <c r="WBA63" s="746" t="s">
        <v>1196</v>
      </c>
      <c r="WBB63" s="746" t="s">
        <v>1196</v>
      </c>
      <c r="WBC63" s="746" t="s">
        <v>1196</v>
      </c>
      <c r="WBD63" s="746" t="s">
        <v>1196</v>
      </c>
      <c r="WBE63" s="746" t="s">
        <v>1196</v>
      </c>
      <c r="WBF63" s="746" t="s">
        <v>1196</v>
      </c>
      <c r="WBG63" s="746" t="s">
        <v>1196</v>
      </c>
      <c r="WBH63" s="746" t="s">
        <v>1196</v>
      </c>
      <c r="WBI63" s="746" t="s">
        <v>1196</v>
      </c>
      <c r="WBJ63" s="746" t="s">
        <v>1196</v>
      </c>
      <c r="WBK63" s="746" t="s">
        <v>1196</v>
      </c>
      <c r="WBL63" s="746" t="s">
        <v>1196</v>
      </c>
      <c r="WBM63" s="746" t="s">
        <v>1196</v>
      </c>
      <c r="WBN63" s="746" t="s">
        <v>1196</v>
      </c>
      <c r="WBO63" s="746" t="s">
        <v>1196</v>
      </c>
      <c r="WBP63" s="746" t="s">
        <v>1196</v>
      </c>
      <c r="WBQ63" s="746" t="s">
        <v>1196</v>
      </c>
      <c r="WBR63" s="746" t="s">
        <v>1196</v>
      </c>
      <c r="WBS63" s="746" t="s">
        <v>1196</v>
      </c>
      <c r="WBT63" s="746" t="s">
        <v>1196</v>
      </c>
      <c r="WBU63" s="746" t="s">
        <v>1196</v>
      </c>
      <c r="WBV63" s="746" t="s">
        <v>1196</v>
      </c>
      <c r="WBW63" s="746" t="s">
        <v>1196</v>
      </c>
      <c r="WBX63" s="746" t="s">
        <v>1196</v>
      </c>
      <c r="WBY63" s="746" t="s">
        <v>1196</v>
      </c>
      <c r="WBZ63" s="746" t="s">
        <v>1196</v>
      </c>
      <c r="WCA63" s="746" t="s">
        <v>1196</v>
      </c>
      <c r="WCB63" s="746" t="s">
        <v>1196</v>
      </c>
      <c r="WCC63" s="746" t="s">
        <v>1196</v>
      </c>
      <c r="WCD63" s="746" t="s">
        <v>1196</v>
      </c>
      <c r="WCE63" s="746" t="s">
        <v>1196</v>
      </c>
      <c r="WCF63" s="746" t="s">
        <v>1196</v>
      </c>
      <c r="WCG63" s="746" t="s">
        <v>1196</v>
      </c>
      <c r="WCH63" s="746" t="s">
        <v>1196</v>
      </c>
      <c r="WCI63" s="746" t="s">
        <v>1196</v>
      </c>
      <c r="WCJ63" s="746" t="s">
        <v>1196</v>
      </c>
      <c r="WCK63" s="746" t="s">
        <v>1196</v>
      </c>
      <c r="WCL63" s="746" t="s">
        <v>1196</v>
      </c>
      <c r="WCM63" s="746" t="s">
        <v>1196</v>
      </c>
      <c r="WCN63" s="746" t="s">
        <v>1196</v>
      </c>
      <c r="WCO63" s="746" t="s">
        <v>1196</v>
      </c>
      <c r="WCP63" s="746" t="s">
        <v>1196</v>
      </c>
      <c r="WCQ63" s="746" t="s">
        <v>1196</v>
      </c>
      <c r="WCR63" s="746" t="s">
        <v>1196</v>
      </c>
      <c r="WCS63" s="746" t="s">
        <v>1196</v>
      </c>
      <c r="WCT63" s="746" t="s">
        <v>1196</v>
      </c>
      <c r="WCU63" s="746" t="s">
        <v>1196</v>
      </c>
      <c r="WCV63" s="746" t="s">
        <v>1196</v>
      </c>
      <c r="WCW63" s="746" t="s">
        <v>1196</v>
      </c>
      <c r="WCX63" s="746" t="s">
        <v>1196</v>
      </c>
      <c r="WCY63" s="746" t="s">
        <v>1196</v>
      </c>
      <c r="WCZ63" s="746" t="s">
        <v>1196</v>
      </c>
      <c r="WDA63" s="746" t="s">
        <v>1196</v>
      </c>
      <c r="WDB63" s="746" t="s">
        <v>1196</v>
      </c>
      <c r="WDC63" s="746" t="s">
        <v>1196</v>
      </c>
      <c r="WDD63" s="746" t="s">
        <v>1196</v>
      </c>
      <c r="WDE63" s="746" t="s">
        <v>1196</v>
      </c>
      <c r="WDF63" s="746" t="s">
        <v>1196</v>
      </c>
      <c r="WDG63" s="746" t="s">
        <v>1196</v>
      </c>
      <c r="WDH63" s="746" t="s">
        <v>1196</v>
      </c>
      <c r="WDI63" s="746" t="s">
        <v>1196</v>
      </c>
      <c r="WDJ63" s="746" t="s">
        <v>1196</v>
      </c>
      <c r="WDK63" s="746" t="s">
        <v>1196</v>
      </c>
      <c r="WDL63" s="746" t="s">
        <v>1196</v>
      </c>
      <c r="WDM63" s="746" t="s">
        <v>1196</v>
      </c>
      <c r="WDN63" s="746" t="s">
        <v>1196</v>
      </c>
      <c r="WDO63" s="746" t="s">
        <v>1196</v>
      </c>
      <c r="WDP63" s="746" t="s">
        <v>1196</v>
      </c>
      <c r="WDQ63" s="746" t="s">
        <v>1196</v>
      </c>
      <c r="WDR63" s="746" t="s">
        <v>1196</v>
      </c>
      <c r="WDS63" s="746" t="s">
        <v>1196</v>
      </c>
      <c r="WDT63" s="746" t="s">
        <v>1196</v>
      </c>
      <c r="WDU63" s="746" t="s">
        <v>1196</v>
      </c>
      <c r="WDV63" s="746" t="s">
        <v>1196</v>
      </c>
      <c r="WDW63" s="746" t="s">
        <v>1196</v>
      </c>
      <c r="WDX63" s="746" t="s">
        <v>1196</v>
      </c>
      <c r="WDY63" s="746" t="s">
        <v>1196</v>
      </c>
      <c r="WDZ63" s="746" t="s">
        <v>1196</v>
      </c>
      <c r="WEA63" s="746" t="s">
        <v>1196</v>
      </c>
      <c r="WEB63" s="746" t="s">
        <v>1196</v>
      </c>
      <c r="WEC63" s="746" t="s">
        <v>1196</v>
      </c>
      <c r="WED63" s="746" t="s">
        <v>1196</v>
      </c>
      <c r="WEE63" s="746" t="s">
        <v>1196</v>
      </c>
      <c r="WEF63" s="746" t="s">
        <v>1196</v>
      </c>
      <c r="WEG63" s="746" t="s">
        <v>1196</v>
      </c>
      <c r="WEH63" s="746" t="s">
        <v>1196</v>
      </c>
      <c r="WEI63" s="746" t="s">
        <v>1196</v>
      </c>
      <c r="WEJ63" s="746" t="s">
        <v>1196</v>
      </c>
      <c r="WEK63" s="746" t="s">
        <v>1196</v>
      </c>
      <c r="WEL63" s="746" t="s">
        <v>1196</v>
      </c>
      <c r="WEM63" s="746" t="s">
        <v>1196</v>
      </c>
      <c r="WEN63" s="746" t="s">
        <v>1196</v>
      </c>
      <c r="WEO63" s="746" t="s">
        <v>1196</v>
      </c>
      <c r="WEP63" s="746" t="s">
        <v>1196</v>
      </c>
      <c r="WEQ63" s="746" t="s">
        <v>1196</v>
      </c>
      <c r="WER63" s="746" t="s">
        <v>1196</v>
      </c>
      <c r="WES63" s="746" t="s">
        <v>1196</v>
      </c>
      <c r="WET63" s="746" t="s">
        <v>1196</v>
      </c>
      <c r="WEU63" s="746" t="s">
        <v>1196</v>
      </c>
      <c r="WEV63" s="746" t="s">
        <v>1196</v>
      </c>
      <c r="WEW63" s="746" t="s">
        <v>1196</v>
      </c>
      <c r="WEX63" s="746" t="s">
        <v>1196</v>
      </c>
      <c r="WEY63" s="746" t="s">
        <v>1196</v>
      </c>
      <c r="WEZ63" s="746" t="s">
        <v>1196</v>
      </c>
      <c r="WFA63" s="746" t="s">
        <v>1196</v>
      </c>
      <c r="WFB63" s="746" t="s">
        <v>1196</v>
      </c>
      <c r="WFC63" s="746" t="s">
        <v>1196</v>
      </c>
      <c r="WFD63" s="746" t="s">
        <v>1196</v>
      </c>
      <c r="WFE63" s="746" t="s">
        <v>1196</v>
      </c>
      <c r="WFF63" s="746" t="s">
        <v>1196</v>
      </c>
      <c r="WFG63" s="746" t="s">
        <v>1196</v>
      </c>
      <c r="WFH63" s="746" t="s">
        <v>1196</v>
      </c>
      <c r="WFI63" s="746" t="s">
        <v>1196</v>
      </c>
      <c r="WFJ63" s="746" t="s">
        <v>1196</v>
      </c>
      <c r="WFK63" s="746" t="s">
        <v>1196</v>
      </c>
      <c r="WFL63" s="746" t="s">
        <v>1196</v>
      </c>
      <c r="WFM63" s="746" t="s">
        <v>1196</v>
      </c>
      <c r="WFN63" s="746" t="s">
        <v>1196</v>
      </c>
      <c r="WFO63" s="746" t="s">
        <v>1196</v>
      </c>
      <c r="WFP63" s="746" t="s">
        <v>1196</v>
      </c>
      <c r="WFQ63" s="746" t="s">
        <v>1196</v>
      </c>
      <c r="WFR63" s="746" t="s">
        <v>1196</v>
      </c>
      <c r="WFS63" s="746" t="s">
        <v>1196</v>
      </c>
      <c r="WFT63" s="746" t="s">
        <v>1196</v>
      </c>
      <c r="WFU63" s="746" t="s">
        <v>1196</v>
      </c>
      <c r="WFV63" s="746" t="s">
        <v>1196</v>
      </c>
      <c r="WFW63" s="746" t="s">
        <v>1196</v>
      </c>
      <c r="WFX63" s="746" t="s">
        <v>1196</v>
      </c>
      <c r="WFY63" s="746" t="s">
        <v>1196</v>
      </c>
      <c r="WFZ63" s="746" t="s">
        <v>1196</v>
      </c>
      <c r="WGA63" s="746" t="s">
        <v>1196</v>
      </c>
      <c r="WGB63" s="746" t="s">
        <v>1196</v>
      </c>
      <c r="WGC63" s="746" t="s">
        <v>1196</v>
      </c>
      <c r="WGD63" s="746" t="s">
        <v>1196</v>
      </c>
      <c r="WGE63" s="746" t="s">
        <v>1196</v>
      </c>
      <c r="WGF63" s="746" t="s">
        <v>1196</v>
      </c>
      <c r="WGG63" s="746" t="s">
        <v>1196</v>
      </c>
      <c r="WGH63" s="746" t="s">
        <v>1196</v>
      </c>
      <c r="WGI63" s="746" t="s">
        <v>1196</v>
      </c>
      <c r="WGJ63" s="746" t="s">
        <v>1196</v>
      </c>
      <c r="WGK63" s="746" t="s">
        <v>1196</v>
      </c>
      <c r="WGL63" s="746" t="s">
        <v>1196</v>
      </c>
      <c r="WGM63" s="746" t="s">
        <v>1196</v>
      </c>
      <c r="WGN63" s="746" t="s">
        <v>1196</v>
      </c>
      <c r="WGO63" s="746" t="s">
        <v>1196</v>
      </c>
      <c r="WGP63" s="746" t="s">
        <v>1196</v>
      </c>
      <c r="WGQ63" s="746" t="s">
        <v>1196</v>
      </c>
      <c r="WGR63" s="746" t="s">
        <v>1196</v>
      </c>
      <c r="WGS63" s="746" t="s">
        <v>1196</v>
      </c>
      <c r="WGT63" s="746" t="s">
        <v>1196</v>
      </c>
      <c r="WGU63" s="746" t="s">
        <v>1196</v>
      </c>
      <c r="WGV63" s="746" t="s">
        <v>1196</v>
      </c>
      <c r="WGW63" s="746" t="s">
        <v>1196</v>
      </c>
      <c r="WGX63" s="746" t="s">
        <v>1196</v>
      </c>
      <c r="WGY63" s="746" t="s">
        <v>1196</v>
      </c>
      <c r="WGZ63" s="746" t="s">
        <v>1196</v>
      </c>
      <c r="WHA63" s="746" t="s">
        <v>1196</v>
      </c>
      <c r="WHB63" s="746" t="s">
        <v>1196</v>
      </c>
      <c r="WHC63" s="746" t="s">
        <v>1196</v>
      </c>
      <c r="WHD63" s="746" t="s">
        <v>1196</v>
      </c>
      <c r="WHE63" s="746" t="s">
        <v>1196</v>
      </c>
      <c r="WHF63" s="746" t="s">
        <v>1196</v>
      </c>
      <c r="WHG63" s="746" t="s">
        <v>1196</v>
      </c>
      <c r="WHH63" s="746" t="s">
        <v>1196</v>
      </c>
      <c r="WHI63" s="746" t="s">
        <v>1196</v>
      </c>
      <c r="WHJ63" s="746" t="s">
        <v>1196</v>
      </c>
      <c r="WHK63" s="746" t="s">
        <v>1196</v>
      </c>
      <c r="WHL63" s="746" t="s">
        <v>1196</v>
      </c>
      <c r="WHM63" s="746" t="s">
        <v>1196</v>
      </c>
      <c r="WHN63" s="746" t="s">
        <v>1196</v>
      </c>
      <c r="WHO63" s="746" t="s">
        <v>1196</v>
      </c>
      <c r="WHP63" s="746" t="s">
        <v>1196</v>
      </c>
      <c r="WHQ63" s="746" t="s">
        <v>1196</v>
      </c>
      <c r="WHR63" s="746" t="s">
        <v>1196</v>
      </c>
      <c r="WHS63" s="746" t="s">
        <v>1196</v>
      </c>
      <c r="WHT63" s="746" t="s">
        <v>1196</v>
      </c>
      <c r="WHU63" s="746" t="s">
        <v>1196</v>
      </c>
      <c r="WHV63" s="746" t="s">
        <v>1196</v>
      </c>
      <c r="WHW63" s="746" t="s">
        <v>1196</v>
      </c>
      <c r="WHX63" s="746" t="s">
        <v>1196</v>
      </c>
      <c r="WHY63" s="746" t="s">
        <v>1196</v>
      </c>
      <c r="WHZ63" s="746" t="s">
        <v>1196</v>
      </c>
      <c r="WIA63" s="746" t="s">
        <v>1196</v>
      </c>
      <c r="WIB63" s="746" t="s">
        <v>1196</v>
      </c>
      <c r="WIC63" s="746" t="s">
        <v>1196</v>
      </c>
      <c r="WID63" s="746" t="s">
        <v>1196</v>
      </c>
      <c r="WIE63" s="746" t="s">
        <v>1196</v>
      </c>
      <c r="WIF63" s="746" t="s">
        <v>1196</v>
      </c>
      <c r="WIG63" s="746" t="s">
        <v>1196</v>
      </c>
      <c r="WIH63" s="746" t="s">
        <v>1196</v>
      </c>
      <c r="WII63" s="746" t="s">
        <v>1196</v>
      </c>
      <c r="WIJ63" s="746" t="s">
        <v>1196</v>
      </c>
      <c r="WIK63" s="746" t="s">
        <v>1196</v>
      </c>
      <c r="WIL63" s="746" t="s">
        <v>1196</v>
      </c>
      <c r="WIM63" s="746" t="s">
        <v>1196</v>
      </c>
      <c r="WIN63" s="746" t="s">
        <v>1196</v>
      </c>
      <c r="WIO63" s="746" t="s">
        <v>1196</v>
      </c>
      <c r="WIP63" s="746" t="s">
        <v>1196</v>
      </c>
      <c r="WIQ63" s="746" t="s">
        <v>1196</v>
      </c>
      <c r="WIR63" s="746" t="s">
        <v>1196</v>
      </c>
      <c r="WIS63" s="746" t="s">
        <v>1196</v>
      </c>
      <c r="WIT63" s="746" t="s">
        <v>1196</v>
      </c>
      <c r="WIU63" s="746" t="s">
        <v>1196</v>
      </c>
      <c r="WIV63" s="746" t="s">
        <v>1196</v>
      </c>
      <c r="WIW63" s="746" t="s">
        <v>1196</v>
      </c>
      <c r="WIX63" s="746" t="s">
        <v>1196</v>
      </c>
      <c r="WIY63" s="746" t="s">
        <v>1196</v>
      </c>
      <c r="WIZ63" s="746" t="s">
        <v>1196</v>
      </c>
      <c r="WJA63" s="746" t="s">
        <v>1196</v>
      </c>
      <c r="WJB63" s="746" t="s">
        <v>1196</v>
      </c>
      <c r="WJC63" s="746" t="s">
        <v>1196</v>
      </c>
      <c r="WJD63" s="746" t="s">
        <v>1196</v>
      </c>
      <c r="WJE63" s="746" t="s">
        <v>1196</v>
      </c>
      <c r="WJF63" s="746" t="s">
        <v>1196</v>
      </c>
      <c r="WJG63" s="746" t="s">
        <v>1196</v>
      </c>
      <c r="WJH63" s="746" t="s">
        <v>1196</v>
      </c>
      <c r="WJI63" s="746" t="s">
        <v>1196</v>
      </c>
      <c r="WJJ63" s="746" t="s">
        <v>1196</v>
      </c>
      <c r="WJK63" s="746" t="s">
        <v>1196</v>
      </c>
      <c r="WJL63" s="746" t="s">
        <v>1196</v>
      </c>
      <c r="WJM63" s="746" t="s">
        <v>1196</v>
      </c>
      <c r="WJN63" s="746" t="s">
        <v>1196</v>
      </c>
      <c r="WJO63" s="746" t="s">
        <v>1196</v>
      </c>
      <c r="WJP63" s="746" t="s">
        <v>1196</v>
      </c>
      <c r="WJQ63" s="746" t="s">
        <v>1196</v>
      </c>
      <c r="WJR63" s="746" t="s">
        <v>1196</v>
      </c>
      <c r="WJS63" s="746" t="s">
        <v>1196</v>
      </c>
      <c r="WJT63" s="746" t="s">
        <v>1196</v>
      </c>
      <c r="WJU63" s="746" t="s">
        <v>1196</v>
      </c>
      <c r="WJV63" s="746" t="s">
        <v>1196</v>
      </c>
      <c r="WJW63" s="746" t="s">
        <v>1196</v>
      </c>
      <c r="WJX63" s="746" t="s">
        <v>1196</v>
      </c>
      <c r="WJY63" s="746" t="s">
        <v>1196</v>
      </c>
      <c r="WJZ63" s="746" t="s">
        <v>1196</v>
      </c>
      <c r="WKA63" s="746" t="s">
        <v>1196</v>
      </c>
      <c r="WKB63" s="746" t="s">
        <v>1196</v>
      </c>
      <c r="WKC63" s="746" t="s">
        <v>1196</v>
      </c>
      <c r="WKD63" s="746" t="s">
        <v>1196</v>
      </c>
      <c r="WKE63" s="746" t="s">
        <v>1196</v>
      </c>
      <c r="WKF63" s="746" t="s">
        <v>1196</v>
      </c>
      <c r="WKG63" s="746" t="s">
        <v>1196</v>
      </c>
      <c r="WKH63" s="746" t="s">
        <v>1196</v>
      </c>
      <c r="WKI63" s="746" t="s">
        <v>1196</v>
      </c>
      <c r="WKJ63" s="746" t="s">
        <v>1196</v>
      </c>
      <c r="WKK63" s="746" t="s">
        <v>1196</v>
      </c>
      <c r="WKL63" s="746" t="s">
        <v>1196</v>
      </c>
      <c r="WKM63" s="746" t="s">
        <v>1196</v>
      </c>
      <c r="WKN63" s="746" t="s">
        <v>1196</v>
      </c>
      <c r="WKO63" s="746" t="s">
        <v>1196</v>
      </c>
      <c r="WKP63" s="746" t="s">
        <v>1196</v>
      </c>
      <c r="WKQ63" s="746" t="s">
        <v>1196</v>
      </c>
      <c r="WKR63" s="746" t="s">
        <v>1196</v>
      </c>
      <c r="WKS63" s="746" t="s">
        <v>1196</v>
      </c>
      <c r="WKT63" s="746" t="s">
        <v>1196</v>
      </c>
      <c r="WKU63" s="746" t="s">
        <v>1196</v>
      </c>
      <c r="WKV63" s="746" t="s">
        <v>1196</v>
      </c>
      <c r="WKW63" s="746" t="s">
        <v>1196</v>
      </c>
      <c r="WKX63" s="746" t="s">
        <v>1196</v>
      </c>
      <c r="WKY63" s="746" t="s">
        <v>1196</v>
      </c>
      <c r="WKZ63" s="746" t="s">
        <v>1196</v>
      </c>
      <c r="WLA63" s="746" t="s">
        <v>1196</v>
      </c>
      <c r="WLB63" s="746" t="s">
        <v>1196</v>
      </c>
      <c r="WLC63" s="746" t="s">
        <v>1196</v>
      </c>
      <c r="WLD63" s="746" t="s">
        <v>1196</v>
      </c>
      <c r="WLE63" s="746" t="s">
        <v>1196</v>
      </c>
      <c r="WLF63" s="746" t="s">
        <v>1196</v>
      </c>
      <c r="WLG63" s="746" t="s">
        <v>1196</v>
      </c>
      <c r="WLH63" s="746" t="s">
        <v>1196</v>
      </c>
      <c r="WLI63" s="746" t="s">
        <v>1196</v>
      </c>
      <c r="WLJ63" s="746" t="s">
        <v>1196</v>
      </c>
      <c r="WLK63" s="746" t="s">
        <v>1196</v>
      </c>
      <c r="WLL63" s="746" t="s">
        <v>1196</v>
      </c>
      <c r="WLM63" s="746" t="s">
        <v>1196</v>
      </c>
      <c r="WLN63" s="746" t="s">
        <v>1196</v>
      </c>
      <c r="WLO63" s="746" t="s">
        <v>1196</v>
      </c>
      <c r="WLP63" s="746" t="s">
        <v>1196</v>
      </c>
      <c r="WLQ63" s="746" t="s">
        <v>1196</v>
      </c>
      <c r="WLR63" s="746" t="s">
        <v>1196</v>
      </c>
      <c r="WLS63" s="746" t="s">
        <v>1196</v>
      </c>
      <c r="WLT63" s="746" t="s">
        <v>1196</v>
      </c>
      <c r="WLU63" s="746" t="s">
        <v>1196</v>
      </c>
      <c r="WLV63" s="746" t="s">
        <v>1196</v>
      </c>
      <c r="WLW63" s="746" t="s">
        <v>1196</v>
      </c>
      <c r="WLX63" s="746" t="s">
        <v>1196</v>
      </c>
      <c r="WLY63" s="746" t="s">
        <v>1196</v>
      </c>
      <c r="WLZ63" s="746" t="s">
        <v>1196</v>
      </c>
      <c r="WMA63" s="746" t="s">
        <v>1196</v>
      </c>
      <c r="WMB63" s="746" t="s">
        <v>1196</v>
      </c>
      <c r="WMC63" s="746" t="s">
        <v>1196</v>
      </c>
      <c r="WMD63" s="746" t="s">
        <v>1196</v>
      </c>
      <c r="WME63" s="746" t="s">
        <v>1196</v>
      </c>
      <c r="WMF63" s="746" t="s">
        <v>1196</v>
      </c>
      <c r="WMG63" s="746" t="s">
        <v>1196</v>
      </c>
      <c r="WMH63" s="746" t="s">
        <v>1196</v>
      </c>
      <c r="WMI63" s="746" t="s">
        <v>1196</v>
      </c>
      <c r="WMJ63" s="746" t="s">
        <v>1196</v>
      </c>
      <c r="WMK63" s="746" t="s">
        <v>1196</v>
      </c>
      <c r="WML63" s="746" t="s">
        <v>1196</v>
      </c>
      <c r="WMM63" s="746" t="s">
        <v>1196</v>
      </c>
      <c r="WMN63" s="746" t="s">
        <v>1196</v>
      </c>
      <c r="WMO63" s="746" t="s">
        <v>1196</v>
      </c>
      <c r="WMP63" s="746" t="s">
        <v>1196</v>
      </c>
      <c r="WMQ63" s="746" t="s">
        <v>1196</v>
      </c>
      <c r="WMR63" s="746" t="s">
        <v>1196</v>
      </c>
      <c r="WMS63" s="746" t="s">
        <v>1196</v>
      </c>
      <c r="WMT63" s="746" t="s">
        <v>1196</v>
      </c>
      <c r="WMU63" s="746" t="s">
        <v>1196</v>
      </c>
      <c r="WMV63" s="746" t="s">
        <v>1196</v>
      </c>
      <c r="WMW63" s="746" t="s">
        <v>1196</v>
      </c>
      <c r="WMX63" s="746" t="s">
        <v>1196</v>
      </c>
      <c r="WMY63" s="746" t="s">
        <v>1196</v>
      </c>
      <c r="WMZ63" s="746" t="s">
        <v>1196</v>
      </c>
      <c r="WNA63" s="746" t="s">
        <v>1196</v>
      </c>
      <c r="WNB63" s="746" t="s">
        <v>1196</v>
      </c>
      <c r="WNC63" s="746" t="s">
        <v>1196</v>
      </c>
      <c r="WND63" s="746" t="s">
        <v>1196</v>
      </c>
      <c r="WNE63" s="746" t="s">
        <v>1196</v>
      </c>
      <c r="WNF63" s="746" t="s">
        <v>1196</v>
      </c>
      <c r="WNG63" s="746" t="s">
        <v>1196</v>
      </c>
      <c r="WNH63" s="746" t="s">
        <v>1196</v>
      </c>
      <c r="WNI63" s="746" t="s">
        <v>1196</v>
      </c>
      <c r="WNJ63" s="746" t="s">
        <v>1196</v>
      </c>
      <c r="WNK63" s="746" t="s">
        <v>1196</v>
      </c>
      <c r="WNL63" s="746" t="s">
        <v>1196</v>
      </c>
      <c r="WNM63" s="746" t="s">
        <v>1196</v>
      </c>
      <c r="WNN63" s="746" t="s">
        <v>1196</v>
      </c>
      <c r="WNO63" s="746" t="s">
        <v>1196</v>
      </c>
      <c r="WNP63" s="746" t="s">
        <v>1196</v>
      </c>
      <c r="WNQ63" s="746" t="s">
        <v>1196</v>
      </c>
      <c r="WNR63" s="746" t="s">
        <v>1196</v>
      </c>
      <c r="WNS63" s="746" t="s">
        <v>1196</v>
      </c>
      <c r="WNT63" s="746" t="s">
        <v>1196</v>
      </c>
      <c r="WNU63" s="746" t="s">
        <v>1196</v>
      </c>
      <c r="WNV63" s="746" t="s">
        <v>1196</v>
      </c>
      <c r="WNW63" s="746" t="s">
        <v>1196</v>
      </c>
      <c r="WNX63" s="746" t="s">
        <v>1196</v>
      </c>
      <c r="WNY63" s="746" t="s">
        <v>1196</v>
      </c>
      <c r="WNZ63" s="746" t="s">
        <v>1196</v>
      </c>
      <c r="WOA63" s="746" t="s">
        <v>1196</v>
      </c>
      <c r="WOB63" s="746" t="s">
        <v>1196</v>
      </c>
      <c r="WOC63" s="746" t="s">
        <v>1196</v>
      </c>
      <c r="WOD63" s="746" t="s">
        <v>1196</v>
      </c>
      <c r="WOE63" s="746" t="s">
        <v>1196</v>
      </c>
      <c r="WOF63" s="746" t="s">
        <v>1196</v>
      </c>
      <c r="WOG63" s="746" t="s">
        <v>1196</v>
      </c>
      <c r="WOH63" s="746" t="s">
        <v>1196</v>
      </c>
      <c r="WOI63" s="746" t="s">
        <v>1196</v>
      </c>
      <c r="WOJ63" s="746" t="s">
        <v>1196</v>
      </c>
      <c r="WOK63" s="746" t="s">
        <v>1196</v>
      </c>
      <c r="WOL63" s="746" t="s">
        <v>1196</v>
      </c>
      <c r="WOM63" s="746" t="s">
        <v>1196</v>
      </c>
      <c r="WON63" s="746" t="s">
        <v>1196</v>
      </c>
      <c r="WOO63" s="746" t="s">
        <v>1196</v>
      </c>
      <c r="WOP63" s="746" t="s">
        <v>1196</v>
      </c>
      <c r="WOQ63" s="746" t="s">
        <v>1196</v>
      </c>
      <c r="WOR63" s="746" t="s">
        <v>1196</v>
      </c>
      <c r="WOS63" s="746" t="s">
        <v>1196</v>
      </c>
      <c r="WOT63" s="746" t="s">
        <v>1196</v>
      </c>
      <c r="WOU63" s="746" t="s">
        <v>1196</v>
      </c>
      <c r="WOV63" s="746" t="s">
        <v>1196</v>
      </c>
      <c r="WOW63" s="746" t="s">
        <v>1196</v>
      </c>
      <c r="WOX63" s="746" t="s">
        <v>1196</v>
      </c>
      <c r="WOY63" s="746" t="s">
        <v>1196</v>
      </c>
      <c r="WOZ63" s="746" t="s">
        <v>1196</v>
      </c>
      <c r="WPA63" s="746" t="s">
        <v>1196</v>
      </c>
      <c r="WPB63" s="746" t="s">
        <v>1196</v>
      </c>
      <c r="WPC63" s="746" t="s">
        <v>1196</v>
      </c>
      <c r="WPD63" s="746" t="s">
        <v>1196</v>
      </c>
      <c r="WPE63" s="746" t="s">
        <v>1196</v>
      </c>
      <c r="WPF63" s="746" t="s">
        <v>1196</v>
      </c>
      <c r="WPG63" s="746" t="s">
        <v>1196</v>
      </c>
      <c r="WPH63" s="746" t="s">
        <v>1196</v>
      </c>
      <c r="WPI63" s="746" t="s">
        <v>1196</v>
      </c>
      <c r="WPJ63" s="746" t="s">
        <v>1196</v>
      </c>
      <c r="WPK63" s="746" t="s">
        <v>1196</v>
      </c>
      <c r="WPL63" s="746" t="s">
        <v>1196</v>
      </c>
      <c r="WPM63" s="746" t="s">
        <v>1196</v>
      </c>
      <c r="WPN63" s="746" t="s">
        <v>1196</v>
      </c>
      <c r="WPO63" s="746" t="s">
        <v>1196</v>
      </c>
      <c r="WPP63" s="746" t="s">
        <v>1196</v>
      </c>
      <c r="WPQ63" s="746" t="s">
        <v>1196</v>
      </c>
      <c r="WPR63" s="746" t="s">
        <v>1196</v>
      </c>
      <c r="WPS63" s="746" t="s">
        <v>1196</v>
      </c>
      <c r="WPT63" s="746" t="s">
        <v>1196</v>
      </c>
      <c r="WPU63" s="746" t="s">
        <v>1196</v>
      </c>
      <c r="WPV63" s="746" t="s">
        <v>1196</v>
      </c>
      <c r="WPW63" s="746" t="s">
        <v>1196</v>
      </c>
      <c r="WPX63" s="746" t="s">
        <v>1196</v>
      </c>
      <c r="WPY63" s="746" t="s">
        <v>1196</v>
      </c>
      <c r="WPZ63" s="746" t="s">
        <v>1196</v>
      </c>
      <c r="WQA63" s="746" t="s">
        <v>1196</v>
      </c>
      <c r="WQB63" s="746" t="s">
        <v>1196</v>
      </c>
      <c r="WQC63" s="746" t="s">
        <v>1196</v>
      </c>
      <c r="WQD63" s="746" t="s">
        <v>1196</v>
      </c>
      <c r="WQE63" s="746" t="s">
        <v>1196</v>
      </c>
      <c r="WQF63" s="746" t="s">
        <v>1196</v>
      </c>
      <c r="WQG63" s="746" t="s">
        <v>1196</v>
      </c>
      <c r="WQH63" s="746" t="s">
        <v>1196</v>
      </c>
      <c r="WQI63" s="746" t="s">
        <v>1196</v>
      </c>
      <c r="WQJ63" s="746" t="s">
        <v>1196</v>
      </c>
      <c r="WQK63" s="746" t="s">
        <v>1196</v>
      </c>
      <c r="WQL63" s="746" t="s">
        <v>1196</v>
      </c>
      <c r="WQM63" s="746" t="s">
        <v>1196</v>
      </c>
      <c r="WQN63" s="746" t="s">
        <v>1196</v>
      </c>
      <c r="WQO63" s="746" t="s">
        <v>1196</v>
      </c>
      <c r="WQP63" s="746" t="s">
        <v>1196</v>
      </c>
      <c r="WQQ63" s="746" t="s">
        <v>1196</v>
      </c>
      <c r="WQR63" s="746" t="s">
        <v>1196</v>
      </c>
      <c r="WQS63" s="746" t="s">
        <v>1196</v>
      </c>
      <c r="WQT63" s="746" t="s">
        <v>1196</v>
      </c>
      <c r="WQU63" s="746" t="s">
        <v>1196</v>
      </c>
      <c r="WQV63" s="746" t="s">
        <v>1196</v>
      </c>
      <c r="WQW63" s="746" t="s">
        <v>1196</v>
      </c>
      <c r="WQX63" s="746" t="s">
        <v>1196</v>
      </c>
      <c r="WQY63" s="746" t="s">
        <v>1196</v>
      </c>
      <c r="WQZ63" s="746" t="s">
        <v>1196</v>
      </c>
      <c r="WRA63" s="746" t="s">
        <v>1196</v>
      </c>
      <c r="WRB63" s="746" t="s">
        <v>1196</v>
      </c>
      <c r="WRC63" s="746" t="s">
        <v>1196</v>
      </c>
      <c r="WRD63" s="746" t="s">
        <v>1196</v>
      </c>
      <c r="WRE63" s="746" t="s">
        <v>1196</v>
      </c>
      <c r="WRF63" s="746" t="s">
        <v>1196</v>
      </c>
      <c r="WRG63" s="746" t="s">
        <v>1196</v>
      </c>
      <c r="WRH63" s="746" t="s">
        <v>1196</v>
      </c>
      <c r="WRI63" s="746" t="s">
        <v>1196</v>
      </c>
      <c r="WRJ63" s="746" t="s">
        <v>1196</v>
      </c>
      <c r="WRK63" s="746" t="s">
        <v>1196</v>
      </c>
      <c r="WRL63" s="746" t="s">
        <v>1196</v>
      </c>
      <c r="WRM63" s="746" t="s">
        <v>1196</v>
      </c>
      <c r="WRN63" s="746" t="s">
        <v>1196</v>
      </c>
      <c r="WRO63" s="746" t="s">
        <v>1196</v>
      </c>
      <c r="WRP63" s="746" t="s">
        <v>1196</v>
      </c>
      <c r="WRQ63" s="746" t="s">
        <v>1196</v>
      </c>
      <c r="WRR63" s="746" t="s">
        <v>1196</v>
      </c>
      <c r="WRS63" s="746" t="s">
        <v>1196</v>
      </c>
      <c r="WRT63" s="746" t="s">
        <v>1196</v>
      </c>
      <c r="WRU63" s="746" t="s">
        <v>1196</v>
      </c>
      <c r="WRV63" s="746" t="s">
        <v>1196</v>
      </c>
      <c r="WRW63" s="746" t="s">
        <v>1196</v>
      </c>
      <c r="WRX63" s="746" t="s">
        <v>1196</v>
      </c>
      <c r="WRY63" s="746" t="s">
        <v>1196</v>
      </c>
      <c r="WRZ63" s="746" t="s">
        <v>1196</v>
      </c>
      <c r="WSA63" s="746" t="s">
        <v>1196</v>
      </c>
      <c r="WSB63" s="746" t="s">
        <v>1196</v>
      </c>
      <c r="WSC63" s="746" t="s">
        <v>1196</v>
      </c>
      <c r="WSD63" s="746" t="s">
        <v>1196</v>
      </c>
      <c r="WSE63" s="746" t="s">
        <v>1196</v>
      </c>
      <c r="WSF63" s="746" t="s">
        <v>1196</v>
      </c>
      <c r="WSG63" s="746" t="s">
        <v>1196</v>
      </c>
      <c r="WSH63" s="746" t="s">
        <v>1196</v>
      </c>
      <c r="WSI63" s="746" t="s">
        <v>1196</v>
      </c>
      <c r="WSJ63" s="746" t="s">
        <v>1196</v>
      </c>
      <c r="WSK63" s="746" t="s">
        <v>1196</v>
      </c>
      <c r="WSL63" s="746" t="s">
        <v>1196</v>
      </c>
      <c r="WSM63" s="746" t="s">
        <v>1196</v>
      </c>
      <c r="WSN63" s="746" t="s">
        <v>1196</v>
      </c>
      <c r="WSO63" s="746" t="s">
        <v>1196</v>
      </c>
      <c r="WSP63" s="746" t="s">
        <v>1196</v>
      </c>
      <c r="WSQ63" s="746" t="s">
        <v>1196</v>
      </c>
      <c r="WSR63" s="746" t="s">
        <v>1196</v>
      </c>
      <c r="WSS63" s="746" t="s">
        <v>1196</v>
      </c>
      <c r="WST63" s="746" t="s">
        <v>1196</v>
      </c>
      <c r="WSU63" s="746" t="s">
        <v>1196</v>
      </c>
      <c r="WSV63" s="746" t="s">
        <v>1196</v>
      </c>
      <c r="WSW63" s="746" t="s">
        <v>1196</v>
      </c>
      <c r="WSX63" s="746" t="s">
        <v>1196</v>
      </c>
      <c r="WSY63" s="746" t="s">
        <v>1196</v>
      </c>
      <c r="WSZ63" s="746" t="s">
        <v>1196</v>
      </c>
      <c r="WTA63" s="746" t="s">
        <v>1196</v>
      </c>
      <c r="WTB63" s="746" t="s">
        <v>1196</v>
      </c>
      <c r="WTC63" s="746" t="s">
        <v>1196</v>
      </c>
      <c r="WTD63" s="746" t="s">
        <v>1196</v>
      </c>
      <c r="WTE63" s="746" t="s">
        <v>1196</v>
      </c>
      <c r="WTF63" s="746" t="s">
        <v>1196</v>
      </c>
      <c r="WTG63" s="746" t="s">
        <v>1196</v>
      </c>
      <c r="WTH63" s="746" t="s">
        <v>1196</v>
      </c>
      <c r="WTI63" s="746" t="s">
        <v>1196</v>
      </c>
      <c r="WTJ63" s="746" t="s">
        <v>1196</v>
      </c>
      <c r="WTK63" s="746" t="s">
        <v>1196</v>
      </c>
      <c r="WTL63" s="746" t="s">
        <v>1196</v>
      </c>
      <c r="WTM63" s="746" t="s">
        <v>1196</v>
      </c>
      <c r="WTN63" s="746" t="s">
        <v>1196</v>
      </c>
      <c r="WTO63" s="746" t="s">
        <v>1196</v>
      </c>
      <c r="WTP63" s="746" t="s">
        <v>1196</v>
      </c>
      <c r="WTQ63" s="746" t="s">
        <v>1196</v>
      </c>
      <c r="WTR63" s="746" t="s">
        <v>1196</v>
      </c>
      <c r="WTS63" s="746" t="s">
        <v>1196</v>
      </c>
      <c r="WTT63" s="746" t="s">
        <v>1196</v>
      </c>
      <c r="WTU63" s="746" t="s">
        <v>1196</v>
      </c>
      <c r="WTV63" s="746" t="s">
        <v>1196</v>
      </c>
      <c r="WTW63" s="746" t="s">
        <v>1196</v>
      </c>
      <c r="WTX63" s="746" t="s">
        <v>1196</v>
      </c>
      <c r="WTY63" s="746" t="s">
        <v>1196</v>
      </c>
      <c r="WTZ63" s="746" t="s">
        <v>1196</v>
      </c>
      <c r="WUA63" s="746" t="s">
        <v>1196</v>
      </c>
      <c r="WUB63" s="746" t="s">
        <v>1196</v>
      </c>
      <c r="WUC63" s="746" t="s">
        <v>1196</v>
      </c>
      <c r="WUD63" s="746" t="s">
        <v>1196</v>
      </c>
      <c r="WUE63" s="746" t="s">
        <v>1196</v>
      </c>
      <c r="WUF63" s="746" t="s">
        <v>1196</v>
      </c>
      <c r="WUG63" s="746" t="s">
        <v>1196</v>
      </c>
      <c r="WUH63" s="746" t="s">
        <v>1196</v>
      </c>
      <c r="WUI63" s="746" t="s">
        <v>1196</v>
      </c>
      <c r="WUJ63" s="746" t="s">
        <v>1196</v>
      </c>
      <c r="WUK63" s="746" t="s">
        <v>1196</v>
      </c>
      <c r="WUL63" s="746" t="s">
        <v>1196</v>
      </c>
      <c r="WUM63" s="746" t="s">
        <v>1196</v>
      </c>
      <c r="WUN63" s="746" t="s">
        <v>1196</v>
      </c>
      <c r="WUO63" s="746" t="s">
        <v>1196</v>
      </c>
      <c r="WUP63" s="746" t="s">
        <v>1196</v>
      </c>
      <c r="WUQ63" s="746" t="s">
        <v>1196</v>
      </c>
      <c r="WUR63" s="746" t="s">
        <v>1196</v>
      </c>
      <c r="WUS63" s="746" t="s">
        <v>1196</v>
      </c>
      <c r="WUT63" s="746" t="s">
        <v>1196</v>
      </c>
      <c r="WUU63" s="746" t="s">
        <v>1196</v>
      </c>
      <c r="WUV63" s="746" t="s">
        <v>1196</v>
      </c>
      <c r="WUW63" s="746" t="s">
        <v>1196</v>
      </c>
      <c r="WUX63" s="746" t="s">
        <v>1196</v>
      </c>
      <c r="WUY63" s="746" t="s">
        <v>1196</v>
      </c>
      <c r="WUZ63" s="746" t="s">
        <v>1196</v>
      </c>
      <c r="WVA63" s="746" t="s">
        <v>1196</v>
      </c>
      <c r="WVB63" s="746" t="s">
        <v>1196</v>
      </c>
      <c r="WVC63" s="746" t="s">
        <v>1196</v>
      </c>
      <c r="WVD63" s="746" t="s">
        <v>1196</v>
      </c>
      <c r="WVE63" s="746" t="s">
        <v>1196</v>
      </c>
      <c r="WVF63" s="746" t="s">
        <v>1196</v>
      </c>
      <c r="WVG63" s="746" t="s">
        <v>1196</v>
      </c>
      <c r="WVH63" s="746" t="s">
        <v>1196</v>
      </c>
      <c r="WVI63" s="746" t="s">
        <v>1196</v>
      </c>
      <c r="WVJ63" s="746" t="s">
        <v>1196</v>
      </c>
      <c r="WVK63" s="746" t="s">
        <v>1196</v>
      </c>
      <c r="WVL63" s="746" t="s">
        <v>1196</v>
      </c>
      <c r="WVM63" s="746" t="s">
        <v>1196</v>
      </c>
      <c r="WVN63" s="746" t="s">
        <v>1196</v>
      </c>
      <c r="WVO63" s="746" t="s">
        <v>1196</v>
      </c>
      <c r="WVP63" s="746" t="s">
        <v>1196</v>
      </c>
      <c r="WVQ63" s="746" t="s">
        <v>1196</v>
      </c>
      <c r="WVR63" s="746" t="s">
        <v>1196</v>
      </c>
      <c r="WVS63" s="746" t="s">
        <v>1196</v>
      </c>
      <c r="WVT63" s="746" t="s">
        <v>1196</v>
      </c>
      <c r="WVU63" s="746" t="s">
        <v>1196</v>
      </c>
      <c r="WVV63" s="746" t="s">
        <v>1196</v>
      </c>
      <c r="WVW63" s="746" t="s">
        <v>1196</v>
      </c>
      <c r="WVX63" s="746" t="s">
        <v>1196</v>
      </c>
      <c r="WVY63" s="746" t="s">
        <v>1196</v>
      </c>
      <c r="WVZ63" s="746" t="s">
        <v>1196</v>
      </c>
      <c r="WWA63" s="746" t="s">
        <v>1196</v>
      </c>
      <c r="WWB63" s="746" t="s">
        <v>1196</v>
      </c>
      <c r="WWC63" s="746" t="s">
        <v>1196</v>
      </c>
      <c r="WWD63" s="746" t="s">
        <v>1196</v>
      </c>
      <c r="WWE63" s="746" t="s">
        <v>1196</v>
      </c>
      <c r="WWF63" s="746" t="s">
        <v>1196</v>
      </c>
      <c r="WWG63" s="746" t="s">
        <v>1196</v>
      </c>
      <c r="WWH63" s="746" t="s">
        <v>1196</v>
      </c>
      <c r="WWI63" s="746" t="s">
        <v>1196</v>
      </c>
      <c r="WWJ63" s="746" t="s">
        <v>1196</v>
      </c>
      <c r="WWK63" s="746" t="s">
        <v>1196</v>
      </c>
      <c r="WWL63" s="746" t="s">
        <v>1196</v>
      </c>
      <c r="WWM63" s="746" t="s">
        <v>1196</v>
      </c>
      <c r="WWN63" s="746" t="s">
        <v>1196</v>
      </c>
      <c r="WWO63" s="746" t="s">
        <v>1196</v>
      </c>
      <c r="WWP63" s="746" t="s">
        <v>1196</v>
      </c>
      <c r="WWQ63" s="746" t="s">
        <v>1196</v>
      </c>
      <c r="WWR63" s="746" t="s">
        <v>1196</v>
      </c>
      <c r="WWS63" s="746" t="s">
        <v>1196</v>
      </c>
      <c r="WWT63" s="746" t="s">
        <v>1196</v>
      </c>
      <c r="WWU63" s="746" t="s">
        <v>1196</v>
      </c>
      <c r="WWV63" s="746" t="s">
        <v>1196</v>
      </c>
      <c r="WWW63" s="746" t="s">
        <v>1196</v>
      </c>
      <c r="WWX63" s="746" t="s">
        <v>1196</v>
      </c>
      <c r="WWY63" s="746" t="s">
        <v>1196</v>
      </c>
      <c r="WWZ63" s="746" t="s">
        <v>1196</v>
      </c>
      <c r="WXA63" s="746" t="s">
        <v>1196</v>
      </c>
      <c r="WXB63" s="746" t="s">
        <v>1196</v>
      </c>
      <c r="WXC63" s="746" t="s">
        <v>1196</v>
      </c>
      <c r="WXD63" s="746" t="s">
        <v>1196</v>
      </c>
      <c r="WXE63" s="746" t="s">
        <v>1196</v>
      </c>
      <c r="WXF63" s="746" t="s">
        <v>1196</v>
      </c>
      <c r="WXG63" s="746" t="s">
        <v>1196</v>
      </c>
      <c r="WXH63" s="746" t="s">
        <v>1196</v>
      </c>
      <c r="WXI63" s="746" t="s">
        <v>1196</v>
      </c>
      <c r="WXJ63" s="746" t="s">
        <v>1196</v>
      </c>
      <c r="WXK63" s="746" t="s">
        <v>1196</v>
      </c>
      <c r="WXL63" s="746" t="s">
        <v>1196</v>
      </c>
      <c r="WXM63" s="746" t="s">
        <v>1196</v>
      </c>
      <c r="WXN63" s="746" t="s">
        <v>1196</v>
      </c>
      <c r="WXO63" s="746" t="s">
        <v>1196</v>
      </c>
      <c r="WXP63" s="746" t="s">
        <v>1196</v>
      </c>
      <c r="WXQ63" s="746" t="s">
        <v>1196</v>
      </c>
      <c r="WXR63" s="746" t="s">
        <v>1196</v>
      </c>
      <c r="WXS63" s="746" t="s">
        <v>1196</v>
      </c>
      <c r="WXT63" s="746" t="s">
        <v>1196</v>
      </c>
      <c r="WXU63" s="746" t="s">
        <v>1196</v>
      </c>
      <c r="WXV63" s="746" t="s">
        <v>1196</v>
      </c>
      <c r="WXW63" s="746" t="s">
        <v>1196</v>
      </c>
      <c r="WXX63" s="746" t="s">
        <v>1196</v>
      </c>
      <c r="WXY63" s="746" t="s">
        <v>1196</v>
      </c>
      <c r="WXZ63" s="746" t="s">
        <v>1196</v>
      </c>
      <c r="WYA63" s="746" t="s">
        <v>1196</v>
      </c>
      <c r="WYB63" s="746" t="s">
        <v>1196</v>
      </c>
      <c r="WYC63" s="746" t="s">
        <v>1196</v>
      </c>
      <c r="WYD63" s="746" t="s">
        <v>1196</v>
      </c>
      <c r="WYE63" s="746" t="s">
        <v>1196</v>
      </c>
      <c r="WYF63" s="746" t="s">
        <v>1196</v>
      </c>
      <c r="WYG63" s="746" t="s">
        <v>1196</v>
      </c>
      <c r="WYH63" s="746" t="s">
        <v>1196</v>
      </c>
      <c r="WYI63" s="746" t="s">
        <v>1196</v>
      </c>
      <c r="WYJ63" s="746" t="s">
        <v>1196</v>
      </c>
      <c r="WYK63" s="746" t="s">
        <v>1196</v>
      </c>
      <c r="WYL63" s="746" t="s">
        <v>1196</v>
      </c>
      <c r="WYM63" s="746" t="s">
        <v>1196</v>
      </c>
      <c r="WYN63" s="746" t="s">
        <v>1196</v>
      </c>
      <c r="WYO63" s="746" t="s">
        <v>1196</v>
      </c>
      <c r="WYP63" s="746" t="s">
        <v>1196</v>
      </c>
      <c r="WYQ63" s="746" t="s">
        <v>1196</v>
      </c>
      <c r="WYR63" s="746" t="s">
        <v>1196</v>
      </c>
      <c r="WYS63" s="746" t="s">
        <v>1196</v>
      </c>
      <c r="WYT63" s="746" t="s">
        <v>1196</v>
      </c>
      <c r="WYU63" s="746" t="s">
        <v>1196</v>
      </c>
      <c r="WYV63" s="746" t="s">
        <v>1196</v>
      </c>
      <c r="WYW63" s="746" t="s">
        <v>1196</v>
      </c>
      <c r="WYX63" s="746" t="s">
        <v>1196</v>
      </c>
      <c r="WYY63" s="746" t="s">
        <v>1196</v>
      </c>
      <c r="WYZ63" s="746" t="s">
        <v>1196</v>
      </c>
      <c r="WZA63" s="746" t="s">
        <v>1196</v>
      </c>
      <c r="WZB63" s="746" t="s">
        <v>1196</v>
      </c>
      <c r="WZC63" s="746" t="s">
        <v>1196</v>
      </c>
      <c r="WZD63" s="746" t="s">
        <v>1196</v>
      </c>
      <c r="WZE63" s="746" t="s">
        <v>1196</v>
      </c>
      <c r="WZF63" s="746" t="s">
        <v>1196</v>
      </c>
      <c r="WZG63" s="746" t="s">
        <v>1196</v>
      </c>
      <c r="WZH63" s="746" t="s">
        <v>1196</v>
      </c>
      <c r="WZI63" s="746" t="s">
        <v>1196</v>
      </c>
      <c r="WZJ63" s="746" t="s">
        <v>1196</v>
      </c>
      <c r="WZK63" s="746" t="s">
        <v>1196</v>
      </c>
      <c r="WZL63" s="746" t="s">
        <v>1196</v>
      </c>
      <c r="WZM63" s="746" t="s">
        <v>1196</v>
      </c>
      <c r="WZN63" s="746" t="s">
        <v>1196</v>
      </c>
      <c r="WZO63" s="746" t="s">
        <v>1196</v>
      </c>
      <c r="WZP63" s="746" t="s">
        <v>1196</v>
      </c>
      <c r="WZQ63" s="746" t="s">
        <v>1196</v>
      </c>
      <c r="WZR63" s="746" t="s">
        <v>1196</v>
      </c>
      <c r="WZS63" s="746" t="s">
        <v>1196</v>
      </c>
      <c r="WZT63" s="746" t="s">
        <v>1196</v>
      </c>
      <c r="WZU63" s="746" t="s">
        <v>1196</v>
      </c>
      <c r="WZV63" s="746" t="s">
        <v>1196</v>
      </c>
      <c r="WZW63" s="746" t="s">
        <v>1196</v>
      </c>
      <c r="WZX63" s="746" t="s">
        <v>1196</v>
      </c>
      <c r="WZY63" s="746" t="s">
        <v>1196</v>
      </c>
      <c r="WZZ63" s="746" t="s">
        <v>1196</v>
      </c>
      <c r="XAA63" s="746" t="s">
        <v>1196</v>
      </c>
      <c r="XAB63" s="746" t="s">
        <v>1196</v>
      </c>
      <c r="XAC63" s="746" t="s">
        <v>1196</v>
      </c>
      <c r="XAD63" s="746" t="s">
        <v>1196</v>
      </c>
      <c r="XAE63" s="746" t="s">
        <v>1196</v>
      </c>
      <c r="XAF63" s="746" t="s">
        <v>1196</v>
      </c>
      <c r="XAG63" s="746" t="s">
        <v>1196</v>
      </c>
      <c r="XAH63" s="746" t="s">
        <v>1196</v>
      </c>
      <c r="XAI63" s="746" t="s">
        <v>1196</v>
      </c>
      <c r="XAJ63" s="746" t="s">
        <v>1196</v>
      </c>
      <c r="XAK63" s="746" t="s">
        <v>1196</v>
      </c>
      <c r="XAL63" s="746" t="s">
        <v>1196</v>
      </c>
      <c r="XAM63" s="746" t="s">
        <v>1196</v>
      </c>
      <c r="XAN63" s="746" t="s">
        <v>1196</v>
      </c>
      <c r="XAO63" s="746" t="s">
        <v>1196</v>
      </c>
      <c r="XAP63" s="746" t="s">
        <v>1196</v>
      </c>
      <c r="XAQ63" s="746" t="s">
        <v>1196</v>
      </c>
      <c r="XAR63" s="746" t="s">
        <v>1196</v>
      </c>
      <c r="XAS63" s="746" t="s">
        <v>1196</v>
      </c>
      <c r="XAT63" s="746" t="s">
        <v>1196</v>
      </c>
      <c r="XAU63" s="746" t="s">
        <v>1196</v>
      </c>
      <c r="XAV63" s="746" t="s">
        <v>1196</v>
      </c>
      <c r="XAW63" s="746" t="s">
        <v>1196</v>
      </c>
      <c r="XAX63" s="746" t="s">
        <v>1196</v>
      </c>
      <c r="XAY63" s="746" t="s">
        <v>1196</v>
      </c>
      <c r="XAZ63" s="746" t="s">
        <v>1196</v>
      </c>
      <c r="XBA63" s="746" t="s">
        <v>1196</v>
      </c>
      <c r="XBB63" s="746" t="s">
        <v>1196</v>
      </c>
      <c r="XBC63" s="746" t="s">
        <v>1196</v>
      </c>
      <c r="XBD63" s="746" t="s">
        <v>1196</v>
      </c>
      <c r="XBE63" s="746" t="s">
        <v>1196</v>
      </c>
      <c r="XBF63" s="746" t="s">
        <v>1196</v>
      </c>
      <c r="XBG63" s="746" t="s">
        <v>1196</v>
      </c>
      <c r="XBH63" s="746" t="s">
        <v>1196</v>
      </c>
      <c r="XBI63" s="746" t="s">
        <v>1196</v>
      </c>
      <c r="XBJ63" s="746" t="s">
        <v>1196</v>
      </c>
      <c r="XBK63" s="746" t="s">
        <v>1196</v>
      </c>
      <c r="XBL63" s="746" t="s">
        <v>1196</v>
      </c>
      <c r="XBM63" s="746" t="s">
        <v>1196</v>
      </c>
      <c r="XBN63" s="746" t="s">
        <v>1196</v>
      </c>
      <c r="XBO63" s="746" t="s">
        <v>1196</v>
      </c>
      <c r="XBP63" s="746" t="s">
        <v>1196</v>
      </c>
      <c r="XBQ63" s="746" t="s">
        <v>1196</v>
      </c>
      <c r="XBR63" s="746" t="s">
        <v>1196</v>
      </c>
      <c r="XBS63" s="746" t="s">
        <v>1196</v>
      </c>
      <c r="XBT63" s="746" t="s">
        <v>1196</v>
      </c>
      <c r="XBU63" s="746" t="s">
        <v>1196</v>
      </c>
      <c r="XBV63" s="746" t="s">
        <v>1196</v>
      </c>
      <c r="XBW63" s="746" t="s">
        <v>1196</v>
      </c>
      <c r="XBX63" s="746" t="s">
        <v>1196</v>
      </c>
      <c r="XBY63" s="746" t="s">
        <v>1196</v>
      </c>
      <c r="XBZ63" s="746" t="s">
        <v>1196</v>
      </c>
      <c r="XCA63" s="746" t="s">
        <v>1196</v>
      </c>
      <c r="XCB63" s="746" t="s">
        <v>1196</v>
      </c>
      <c r="XCC63" s="746" t="s">
        <v>1196</v>
      </c>
      <c r="XCD63" s="746" t="s">
        <v>1196</v>
      </c>
      <c r="XCE63" s="746" t="s">
        <v>1196</v>
      </c>
      <c r="XCF63" s="746" t="s">
        <v>1196</v>
      </c>
      <c r="XCG63" s="746" t="s">
        <v>1196</v>
      </c>
      <c r="XCH63" s="746" t="s">
        <v>1196</v>
      </c>
      <c r="XCI63" s="746" t="s">
        <v>1196</v>
      </c>
      <c r="XCJ63" s="746" t="s">
        <v>1196</v>
      </c>
      <c r="XCK63" s="746" t="s">
        <v>1196</v>
      </c>
      <c r="XCL63" s="746" t="s">
        <v>1196</v>
      </c>
      <c r="XCM63" s="746" t="s">
        <v>1196</v>
      </c>
      <c r="XCN63" s="746" t="s">
        <v>1196</v>
      </c>
      <c r="XCO63" s="746" t="s">
        <v>1196</v>
      </c>
      <c r="XCP63" s="746" t="s">
        <v>1196</v>
      </c>
      <c r="XCQ63" s="746" t="s">
        <v>1196</v>
      </c>
      <c r="XCR63" s="746" t="s">
        <v>1196</v>
      </c>
      <c r="XCS63" s="746" t="s">
        <v>1196</v>
      </c>
      <c r="XCT63" s="746" t="s">
        <v>1196</v>
      </c>
      <c r="XCU63" s="746" t="s">
        <v>1196</v>
      </c>
      <c r="XCV63" s="746" t="s">
        <v>1196</v>
      </c>
      <c r="XCW63" s="746" t="s">
        <v>1196</v>
      </c>
      <c r="XCX63" s="746" t="s">
        <v>1196</v>
      </c>
      <c r="XCY63" s="746" t="s">
        <v>1196</v>
      </c>
      <c r="XCZ63" s="746" t="s">
        <v>1196</v>
      </c>
      <c r="XDA63" s="746" t="s">
        <v>1196</v>
      </c>
      <c r="XDB63" s="746" t="s">
        <v>1196</v>
      </c>
      <c r="XDC63" s="746" t="s">
        <v>1196</v>
      </c>
      <c r="XDD63" s="746" t="s">
        <v>1196</v>
      </c>
      <c r="XDE63" s="746" t="s">
        <v>1196</v>
      </c>
      <c r="XDF63" s="746" t="s">
        <v>1196</v>
      </c>
      <c r="XDG63" s="746" t="s">
        <v>1196</v>
      </c>
      <c r="XDH63" s="746" t="s">
        <v>1196</v>
      </c>
      <c r="XDI63" s="746" t="s">
        <v>1196</v>
      </c>
      <c r="XDJ63" s="746" t="s">
        <v>1196</v>
      </c>
      <c r="XDK63" s="746" t="s">
        <v>1196</v>
      </c>
      <c r="XDL63" s="746" t="s">
        <v>1196</v>
      </c>
      <c r="XDM63" s="746" t="s">
        <v>1196</v>
      </c>
      <c r="XDN63" s="746" t="s">
        <v>1196</v>
      </c>
      <c r="XDO63" s="746" t="s">
        <v>1196</v>
      </c>
      <c r="XDP63" s="746" t="s">
        <v>1196</v>
      </c>
      <c r="XDQ63" s="746" t="s">
        <v>1196</v>
      </c>
      <c r="XDR63" s="746" t="s">
        <v>1196</v>
      </c>
      <c r="XDS63" s="746" t="s">
        <v>1196</v>
      </c>
      <c r="XDT63" s="746" t="s">
        <v>1196</v>
      </c>
      <c r="XDU63" s="746" t="s">
        <v>1196</v>
      </c>
      <c r="XDV63" s="746" t="s">
        <v>1196</v>
      </c>
      <c r="XDW63" s="746" t="s">
        <v>1196</v>
      </c>
      <c r="XDX63" s="746" t="s">
        <v>1196</v>
      </c>
      <c r="XDY63" s="746" t="s">
        <v>1196</v>
      </c>
      <c r="XDZ63" s="746" t="s">
        <v>1196</v>
      </c>
      <c r="XEA63" s="746" t="s">
        <v>1196</v>
      </c>
      <c r="XEB63" s="746" t="s">
        <v>1196</v>
      </c>
      <c r="XEC63" s="746" t="s">
        <v>1196</v>
      </c>
      <c r="XED63" s="746" t="s">
        <v>1196</v>
      </c>
      <c r="XEE63" s="746" t="s">
        <v>1196</v>
      </c>
      <c r="XEF63" s="746" t="s">
        <v>1196</v>
      </c>
      <c r="XEG63" s="746" t="s">
        <v>1196</v>
      </c>
      <c r="XEH63" s="746" t="s">
        <v>1196</v>
      </c>
      <c r="XEI63" s="746" t="s">
        <v>1196</v>
      </c>
      <c r="XEJ63" s="746" t="s">
        <v>1196</v>
      </c>
      <c r="XEK63" s="746" t="s">
        <v>1196</v>
      </c>
      <c r="XEL63" s="746" t="s">
        <v>1196</v>
      </c>
      <c r="XEM63" s="746" t="s">
        <v>1196</v>
      </c>
      <c r="XEN63" s="746" t="s">
        <v>1196</v>
      </c>
      <c r="XEO63" s="746" t="s">
        <v>1196</v>
      </c>
      <c r="XEP63" s="746" t="s">
        <v>1196</v>
      </c>
      <c r="XEQ63" s="746" t="s">
        <v>1196</v>
      </c>
      <c r="XER63" s="746" t="s">
        <v>1196</v>
      </c>
      <c r="XES63" s="746" t="s">
        <v>1196</v>
      </c>
      <c r="XET63" s="746" t="s">
        <v>1196</v>
      </c>
      <c r="XEU63" s="746" t="s">
        <v>1196</v>
      </c>
      <c r="XEV63" s="746" t="s">
        <v>1196</v>
      </c>
      <c r="XEW63" s="746" t="s">
        <v>1196</v>
      </c>
      <c r="XEX63" s="746" t="s">
        <v>1196</v>
      </c>
      <c r="XEY63" s="746" t="s">
        <v>1196</v>
      </c>
      <c r="XEZ63" s="746" t="s">
        <v>1196</v>
      </c>
      <c r="XFA63" s="746" t="s">
        <v>1196</v>
      </c>
      <c r="XFB63" s="746" t="s">
        <v>1196</v>
      </c>
      <c r="XFC63" s="746" t="s">
        <v>1196</v>
      </c>
      <c r="XFD63" s="746" t="s">
        <v>1196</v>
      </c>
    </row>
    <row r="64" spans="1:16384" ht="13.8">
      <c r="A64" s="971"/>
      <c r="B64" s="972"/>
      <c r="C64" s="748"/>
      <c r="D64" s="1104"/>
      <c r="E64" s="747"/>
      <c r="F64" s="750" t="s">
        <v>233</v>
      </c>
      <c r="G64" s="751">
        <v>35000</v>
      </c>
      <c r="H64" s="973"/>
      <c r="I64" s="752">
        <f t="shared" si="2"/>
        <v>0</v>
      </c>
      <c r="J64" s="1240"/>
    </row>
    <row r="65" spans="1:10" ht="13.8">
      <c r="A65" s="971"/>
      <c r="B65" s="972"/>
      <c r="C65" s="748"/>
      <c r="D65" s="1104"/>
      <c r="E65" s="747"/>
      <c r="F65" s="750" t="s">
        <v>233</v>
      </c>
      <c r="G65" s="751">
        <v>35000</v>
      </c>
      <c r="H65" s="973"/>
      <c r="I65" s="752">
        <f t="shared" si="2"/>
        <v>0</v>
      </c>
      <c r="J65" s="1240"/>
    </row>
    <row r="66" spans="1:10" ht="13.8">
      <c r="A66" s="971"/>
      <c r="B66" s="972"/>
      <c r="C66" s="748"/>
      <c r="D66" s="1104"/>
      <c r="E66" s="747"/>
      <c r="F66" s="750" t="s">
        <v>233</v>
      </c>
      <c r="G66" s="751">
        <v>35000</v>
      </c>
      <c r="H66" s="973"/>
      <c r="I66" s="752">
        <f t="shared" si="2"/>
        <v>0</v>
      </c>
      <c r="J66" s="1240"/>
    </row>
    <row r="67" spans="1:10" ht="13.8">
      <c r="A67" s="971"/>
      <c r="B67" s="972"/>
      <c r="C67" s="748"/>
      <c r="D67" s="1104"/>
      <c r="E67" s="747"/>
      <c r="F67" s="750" t="s">
        <v>233</v>
      </c>
      <c r="G67" s="751">
        <v>35000</v>
      </c>
      <c r="H67" s="973"/>
      <c r="I67" s="752">
        <f t="shared" si="2"/>
        <v>0</v>
      </c>
      <c r="J67" s="1240"/>
    </row>
    <row r="68" spans="1:10" ht="13.8">
      <c r="A68" s="971"/>
      <c r="B68" s="972"/>
      <c r="C68" s="748"/>
      <c r="D68" s="1104"/>
      <c r="E68" s="747"/>
      <c r="F68" s="750" t="s">
        <v>233</v>
      </c>
      <c r="G68" s="751">
        <v>35000</v>
      </c>
      <c r="H68" s="973"/>
      <c r="I68" s="752">
        <f t="shared" si="2"/>
        <v>0</v>
      </c>
      <c r="J68" s="1240"/>
    </row>
    <row r="69" spans="1:10" ht="13.8">
      <c r="A69" s="971"/>
      <c r="B69" s="972"/>
      <c r="C69" s="748"/>
      <c r="D69" s="1104"/>
      <c r="E69" s="747"/>
      <c r="F69" s="750" t="s">
        <v>233</v>
      </c>
      <c r="G69" s="751">
        <v>35000</v>
      </c>
      <c r="H69" s="973"/>
      <c r="I69" s="752">
        <f t="shared" si="2"/>
        <v>0</v>
      </c>
      <c r="J69" s="1240"/>
    </row>
    <row r="70" spans="1:10" ht="13.8">
      <c r="A70" s="971" t="s">
        <v>1215</v>
      </c>
      <c r="B70" s="972" t="s">
        <v>1216</v>
      </c>
      <c r="C70" s="748"/>
      <c r="D70" s="1104"/>
      <c r="E70" s="747"/>
      <c r="F70" s="750" t="s">
        <v>233</v>
      </c>
      <c r="G70" s="751">
        <v>40000</v>
      </c>
      <c r="H70" s="973"/>
      <c r="I70" s="752">
        <f t="shared" si="2"/>
        <v>0</v>
      </c>
      <c r="J70" s="1240"/>
    </row>
    <row r="71" spans="1:10" ht="13.8">
      <c r="A71" s="971"/>
      <c r="B71" s="972"/>
      <c r="C71" s="748"/>
      <c r="D71" s="1104"/>
      <c r="E71" s="747"/>
      <c r="F71" s="750" t="s">
        <v>233</v>
      </c>
      <c r="G71" s="751">
        <v>40000</v>
      </c>
      <c r="H71" s="973"/>
      <c r="I71" s="752">
        <f t="shared" si="2"/>
        <v>0</v>
      </c>
      <c r="J71" s="1240"/>
    </row>
    <row r="72" spans="1:10" ht="13.8">
      <c r="A72" s="971" t="s">
        <v>1233</v>
      </c>
      <c r="B72" s="972" t="s">
        <v>1234</v>
      </c>
      <c r="C72" s="748"/>
      <c r="D72" s="1104"/>
      <c r="E72" s="747"/>
      <c r="F72" s="750" t="s">
        <v>233</v>
      </c>
      <c r="G72" s="751">
        <v>55000</v>
      </c>
      <c r="H72" s="973"/>
      <c r="I72" s="752">
        <f t="shared" si="2"/>
        <v>0</v>
      </c>
      <c r="J72" s="1240"/>
    </row>
    <row r="73" spans="1:10" ht="13.8">
      <c r="A73" s="971"/>
      <c r="B73" s="972"/>
      <c r="C73" s="748"/>
      <c r="D73" s="1104"/>
      <c r="E73" s="747"/>
      <c r="F73" s="750"/>
      <c r="G73" s="751"/>
      <c r="H73" s="973"/>
      <c r="I73" s="752">
        <f t="shared" si="2"/>
        <v>0</v>
      </c>
      <c r="J73" s="1240"/>
    </row>
    <row r="74" spans="1:10" ht="13.8">
      <c r="A74" s="971"/>
      <c r="B74" s="972"/>
      <c r="C74" s="748"/>
      <c r="D74" s="1104"/>
      <c r="E74" s="747"/>
      <c r="F74" s="750"/>
      <c r="G74" s="751"/>
      <c r="H74" s="973"/>
      <c r="I74" s="752">
        <f t="shared" si="2"/>
        <v>0</v>
      </c>
      <c r="J74" s="1240"/>
    </row>
    <row r="75" spans="1:10" ht="13.8">
      <c r="A75" s="971"/>
      <c r="B75" s="972"/>
      <c r="C75" s="748"/>
      <c r="D75" s="1104"/>
      <c r="E75" s="747"/>
      <c r="F75" s="750"/>
      <c r="G75" s="751"/>
      <c r="H75" s="973"/>
      <c r="I75" s="752">
        <f t="shared" si="2"/>
        <v>0</v>
      </c>
      <c r="J75" s="1240"/>
    </row>
    <row r="76" spans="1:10" ht="13.8">
      <c r="A76" s="971"/>
      <c r="B76" s="972"/>
      <c r="C76" s="748"/>
      <c r="D76" s="1104"/>
      <c r="E76" s="747"/>
      <c r="F76" s="750"/>
      <c r="G76" s="751"/>
      <c r="H76" s="973"/>
      <c r="I76" s="752">
        <f t="shared" si="2"/>
        <v>0</v>
      </c>
      <c r="J76" s="1240"/>
    </row>
    <row r="77" spans="1:10" ht="13.8">
      <c r="A77" s="971"/>
      <c r="B77" s="972"/>
      <c r="C77" s="748"/>
      <c r="D77" s="1104"/>
      <c r="E77" s="747"/>
      <c r="F77" s="750" t="s">
        <v>233</v>
      </c>
      <c r="G77" s="751">
        <v>40000</v>
      </c>
      <c r="H77" s="973"/>
      <c r="I77" s="752">
        <f t="shared" si="2"/>
        <v>0</v>
      </c>
      <c r="J77" s="1240"/>
    </row>
    <row r="78" spans="1:10" ht="14.4" thickBot="1">
      <c r="A78" s="971"/>
      <c r="B78" s="972"/>
      <c r="C78" s="748"/>
      <c r="D78" s="1104"/>
      <c r="E78" s="747"/>
      <c r="F78" s="750" t="s">
        <v>233</v>
      </c>
      <c r="G78" s="751">
        <v>40000</v>
      </c>
      <c r="H78" s="973"/>
      <c r="I78" s="752">
        <f t="shared" si="2"/>
        <v>0</v>
      </c>
      <c r="J78" s="1240"/>
    </row>
    <row r="79" spans="1:10" ht="27" customHeight="1" thickBot="1">
      <c r="A79" s="967" t="s">
        <v>235</v>
      </c>
      <c r="B79" s="968"/>
      <c r="C79" s="968"/>
      <c r="D79" s="1106"/>
      <c r="E79" s="968"/>
      <c r="F79" s="968"/>
      <c r="G79" s="968"/>
      <c r="H79" s="969"/>
      <c r="I79" s="807">
        <f>SUM(I6:I78)</f>
        <v>178710</v>
      </c>
      <c r="J79" s="1240"/>
    </row>
  </sheetData>
  <autoFilter ref="A5:L79" xr:uid="{88C0E08A-E5C0-4052-9FC9-DEC03F76B00E}"/>
  <mergeCells count="11">
    <mergeCell ref="C1:E1"/>
    <mergeCell ref="F1:H1"/>
    <mergeCell ref="A1:B1"/>
    <mergeCell ref="A2:B2"/>
    <mergeCell ref="C2:D2"/>
    <mergeCell ref="A6:B6"/>
    <mergeCell ref="A25:B25"/>
    <mergeCell ref="F2:I2"/>
    <mergeCell ref="A3:B3"/>
    <mergeCell ref="C3:D3"/>
    <mergeCell ref="F3:I3"/>
  </mergeCells>
  <phoneticPr fontId="98" type="noConversion"/>
  <printOptions horizontalCentered="1"/>
  <pageMargins left="0.25" right="0.41" top="0.15" bottom="0.25" header="0" footer="0"/>
  <pageSetup paperSize="9" scale="53" fitToHeight="0" orientation="landscape" r:id="rId1"/>
  <headerFooter>
    <oddFooter>&amp;L_x000D_&amp;1#&amp;"Calibri"&amp;10&amp;K000000 Data sensitivity - Public&amp;C&amp;P / &amp;N&amp;R&amp;F</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theme="7" tint="0.79998168889431442"/>
  </sheetPr>
  <dimension ref="A1:AL48"/>
  <sheetViews>
    <sheetView topLeftCell="A19" zoomScaleNormal="100" workbookViewId="0">
      <selection activeCell="A25" sqref="A25:D48"/>
    </sheetView>
  </sheetViews>
  <sheetFormatPr defaultRowHeight="14.4"/>
  <cols>
    <col min="1" max="1" width="11.88671875" customWidth="1"/>
    <col min="2" max="2" width="29" customWidth="1"/>
    <col min="3" max="3" width="14" customWidth="1"/>
    <col min="4" max="4" width="16" customWidth="1"/>
    <col min="11" max="11" width="17.109375" customWidth="1"/>
    <col min="12" max="12" width="15.33203125" customWidth="1"/>
    <col min="14" max="14" width="12.33203125" bestFit="1" customWidth="1"/>
    <col min="35" max="35" width="12.44140625" bestFit="1" customWidth="1"/>
  </cols>
  <sheetData>
    <row r="1" spans="1:38" s="43" customFormat="1" ht="30" customHeight="1">
      <c r="A1" s="1547" t="s">
        <v>236</v>
      </c>
      <c r="B1" s="1547"/>
      <c r="C1" s="1547"/>
      <c r="D1" s="1547"/>
      <c r="E1" s="1547"/>
      <c r="F1" s="1547"/>
      <c r="G1" s="1547"/>
      <c r="H1" s="1547"/>
      <c r="I1" s="1547"/>
      <c r="J1"/>
      <c r="K1" s="59" t="s">
        <v>23</v>
      </c>
      <c r="L1" s="60">
        <v>46315</v>
      </c>
      <c r="M1"/>
      <c r="N1" s="59" t="s">
        <v>478</v>
      </c>
      <c r="O1" s="1257">
        <f>ROUNDUP(((L1-C14)/7),0)</f>
        <v>17</v>
      </c>
      <c r="P1" s="1208"/>
      <c r="Q1" s="1208"/>
      <c r="R1" s="1208"/>
      <c r="S1" s="1208"/>
      <c r="T1"/>
      <c r="U1"/>
      <c r="V1"/>
      <c r="W1"/>
      <c r="X1"/>
      <c r="Y1"/>
      <c r="Z1"/>
      <c r="AA1"/>
      <c r="AB1"/>
      <c r="AC1"/>
      <c r="AD1"/>
      <c r="AE1"/>
      <c r="AF1"/>
      <c r="AG1"/>
      <c r="AH1"/>
      <c r="AI1"/>
      <c r="AJ1"/>
      <c r="AK1"/>
      <c r="AL1"/>
    </row>
    <row r="2" spans="1:38" s="43" customFormat="1" ht="30" customHeight="1">
      <c r="A2" s="44" t="s">
        <v>24</v>
      </c>
      <c r="B2" s="47"/>
      <c r="C2" s="47"/>
      <c r="D2" s="47"/>
      <c r="E2" s="47"/>
      <c r="F2" s="47"/>
      <c r="G2" s="47"/>
      <c r="H2" s="47"/>
      <c r="I2" s="48"/>
      <c r="J2"/>
      <c r="K2"/>
      <c r="L2"/>
      <c r="M2"/>
      <c r="N2"/>
      <c r="O2"/>
      <c r="P2"/>
      <c r="Q2"/>
      <c r="R2"/>
      <c r="S2"/>
      <c r="T2"/>
      <c r="U2"/>
      <c r="V2"/>
      <c r="W2"/>
      <c r="X2"/>
      <c r="Y2"/>
      <c r="Z2"/>
      <c r="AA2"/>
      <c r="AB2"/>
      <c r="AC2"/>
      <c r="AD2"/>
      <c r="AE2"/>
      <c r="AF2"/>
      <c r="AG2"/>
      <c r="AH2"/>
      <c r="AI2"/>
      <c r="AJ2"/>
      <c r="AK2"/>
      <c r="AL2"/>
    </row>
    <row r="3" spans="1:38" ht="36.75" customHeight="1">
      <c r="A3" s="1558" t="s">
        <v>29</v>
      </c>
      <c r="B3" s="1559"/>
      <c r="C3" s="1560" t="s">
        <v>1070</v>
      </c>
      <c r="D3" s="1561"/>
      <c r="E3" s="1561"/>
      <c r="F3" s="1561"/>
      <c r="G3" s="1561"/>
      <c r="H3" s="1561"/>
      <c r="I3" s="1562"/>
    </row>
    <row r="4" spans="1:38" ht="15.6">
      <c r="A4" s="1548" t="s">
        <v>39</v>
      </c>
      <c r="B4" s="1549"/>
      <c r="C4" s="1552" t="s">
        <v>1071</v>
      </c>
      <c r="D4" s="1553"/>
      <c r="E4" s="1553"/>
      <c r="F4" s="1553"/>
      <c r="G4" s="1553"/>
      <c r="H4" s="1553"/>
      <c r="I4" s="1554"/>
    </row>
    <row r="5" spans="1:38" ht="15.6">
      <c r="A5" s="1548" t="s">
        <v>48</v>
      </c>
      <c r="B5" s="1549"/>
      <c r="C5" s="1552" t="s">
        <v>1008</v>
      </c>
      <c r="D5" s="1553"/>
      <c r="E5" s="1553"/>
      <c r="F5" s="1553"/>
      <c r="G5" s="1553"/>
      <c r="H5" s="1553"/>
      <c r="I5" s="1554"/>
    </row>
    <row r="6" spans="1:38" ht="15.6">
      <c r="A6" s="1548" t="s">
        <v>57</v>
      </c>
      <c r="B6" s="1549"/>
      <c r="C6" s="1552" t="s">
        <v>1009</v>
      </c>
      <c r="D6" s="1553"/>
      <c r="E6" s="1553"/>
      <c r="F6" s="1553"/>
      <c r="G6" s="1553"/>
      <c r="H6" s="1553"/>
      <c r="I6" s="1554"/>
    </row>
    <row r="7" spans="1:38" ht="15.6">
      <c r="A7" s="1548" t="s">
        <v>40</v>
      </c>
      <c r="B7" s="1549"/>
      <c r="C7" s="1552" t="s">
        <v>237</v>
      </c>
      <c r="D7" s="1553"/>
      <c r="E7" s="1553"/>
      <c r="F7" s="1553"/>
      <c r="G7" s="1553"/>
      <c r="H7" s="1553"/>
      <c r="I7" s="1554"/>
    </row>
    <row r="8" spans="1:38" ht="15.6">
      <c r="A8" s="1548" t="s">
        <v>49</v>
      </c>
      <c r="B8" s="1549"/>
      <c r="C8" s="1552" t="s">
        <v>238</v>
      </c>
      <c r="D8" s="1553"/>
      <c r="E8" s="1553"/>
      <c r="F8" s="1553"/>
      <c r="G8" s="1553"/>
      <c r="H8" s="1553"/>
      <c r="I8" s="1554"/>
    </row>
    <row r="9" spans="1:38" ht="14.4" customHeight="1">
      <c r="A9" s="1550" t="s">
        <v>58</v>
      </c>
      <c r="B9" s="1551"/>
      <c r="C9" s="1555" t="s">
        <v>1061</v>
      </c>
      <c r="D9" s="1556"/>
      <c r="E9" s="1556"/>
      <c r="F9" s="1556"/>
      <c r="G9" s="1556"/>
      <c r="H9" s="1556"/>
      <c r="I9" s="1557"/>
    </row>
    <row r="11" spans="1:38" ht="17.399999999999999">
      <c r="A11" s="44" t="s">
        <v>25</v>
      </c>
      <c r="B11" s="47"/>
      <c r="C11" s="47"/>
      <c r="D11" s="47"/>
      <c r="E11" s="47"/>
      <c r="F11" s="47"/>
      <c r="G11" s="47"/>
      <c r="H11" s="47"/>
      <c r="I11" s="48"/>
    </row>
    <row r="12" spans="1:38" ht="21" customHeight="1">
      <c r="A12" s="1558" t="s">
        <v>239</v>
      </c>
      <c r="B12" s="1559"/>
      <c r="C12" s="1525">
        <v>46153</v>
      </c>
      <c r="D12" s="1526"/>
      <c r="E12" s="1526"/>
      <c r="F12" s="1526"/>
      <c r="G12" s="1526"/>
      <c r="H12" s="1526"/>
      <c r="I12" s="1527"/>
      <c r="J12" s="93"/>
    </row>
    <row r="13" spans="1:38" ht="21" customHeight="1">
      <c r="A13" s="1548" t="s">
        <v>240</v>
      </c>
      <c r="B13" s="1549"/>
      <c r="C13" s="1525">
        <v>46198</v>
      </c>
      <c r="D13" s="1526"/>
      <c r="E13" s="1526"/>
      <c r="F13" s="1526"/>
      <c r="G13" s="1526"/>
      <c r="H13" s="1526"/>
      <c r="I13" s="1527"/>
      <c r="J13" s="93"/>
    </row>
    <row r="14" spans="1:38" ht="21" customHeight="1">
      <c r="A14" s="1548" t="s">
        <v>241</v>
      </c>
      <c r="B14" s="1549"/>
      <c r="C14" s="1525">
        <v>46198</v>
      </c>
      <c r="D14" s="1526"/>
      <c r="E14" s="1526"/>
      <c r="F14" s="1526"/>
      <c r="G14" s="1526"/>
      <c r="H14" s="1526"/>
      <c r="I14" s="1527"/>
      <c r="J14" s="93"/>
    </row>
    <row r="15" spans="1:38" ht="21" customHeight="1">
      <c r="A15" s="1550" t="s">
        <v>59</v>
      </c>
      <c r="B15" s="1551"/>
      <c r="C15" s="1525">
        <v>46623</v>
      </c>
      <c r="D15" s="1526"/>
      <c r="E15" s="1526"/>
      <c r="F15" s="1526"/>
      <c r="G15" s="1526"/>
      <c r="H15" s="1526"/>
      <c r="I15" s="1527"/>
      <c r="J15" s="93"/>
    </row>
    <row r="16" spans="1:38" ht="21" customHeight="1">
      <c r="A16" s="1558" t="s">
        <v>242</v>
      </c>
      <c r="B16" s="1559"/>
      <c r="C16" s="1525" t="s">
        <v>1144</v>
      </c>
      <c r="D16" s="1526"/>
      <c r="E16" s="1526"/>
      <c r="F16" s="1526"/>
      <c r="G16" s="1526"/>
      <c r="H16" s="1526"/>
      <c r="I16" s="1527"/>
      <c r="J16" s="521"/>
    </row>
    <row r="17" spans="1:10" ht="21" customHeight="1">
      <c r="A17" s="1548" t="s">
        <v>243</v>
      </c>
      <c r="B17" s="1549"/>
      <c r="C17" s="1525" t="s">
        <v>1145</v>
      </c>
      <c r="D17" s="1526"/>
      <c r="E17" s="1526"/>
      <c r="F17" s="1526"/>
      <c r="G17" s="1526"/>
      <c r="H17" s="1526"/>
      <c r="I17" s="1527"/>
    </row>
    <row r="18" spans="1:10" ht="21" customHeight="1">
      <c r="A18" s="1548" t="s">
        <v>244</v>
      </c>
      <c r="B18" s="1549"/>
      <c r="C18" s="1525" t="s">
        <v>1145</v>
      </c>
      <c r="D18" s="1526"/>
      <c r="E18" s="1526"/>
      <c r="F18" s="1526"/>
      <c r="G18" s="1526"/>
      <c r="H18" s="1526"/>
      <c r="I18" s="1527"/>
      <c r="J18" s="521"/>
    </row>
    <row r="19" spans="1:10" ht="21" customHeight="1">
      <c r="A19" s="1550" t="s">
        <v>60</v>
      </c>
      <c r="B19" s="1551"/>
      <c r="C19" s="1525" t="s">
        <v>1146</v>
      </c>
      <c r="D19" s="1526"/>
      <c r="E19" s="1526"/>
      <c r="F19" s="1526"/>
      <c r="G19" s="1526"/>
      <c r="H19" s="1526"/>
      <c r="I19" s="1527"/>
      <c r="J19" s="521"/>
    </row>
    <row r="20" spans="1:10" ht="21" customHeight="1">
      <c r="A20" s="1558" t="s">
        <v>245</v>
      </c>
      <c r="B20" s="1559"/>
      <c r="C20" s="1525">
        <v>46623</v>
      </c>
      <c r="D20" s="1526"/>
      <c r="E20" s="1526"/>
      <c r="F20" s="1526"/>
      <c r="G20" s="1526"/>
      <c r="H20" s="1526"/>
      <c r="I20" s="1527"/>
      <c r="J20" s="93"/>
    </row>
    <row r="21" spans="1:10" ht="21" customHeight="1">
      <c r="A21" s="1548" t="s">
        <v>246</v>
      </c>
      <c r="B21" s="1549"/>
      <c r="C21" s="1563">
        <v>46623</v>
      </c>
      <c r="D21" s="1564"/>
      <c r="E21" s="1564"/>
      <c r="F21" s="1564"/>
      <c r="G21" s="1564"/>
      <c r="H21" s="1564"/>
      <c r="I21" s="1565"/>
      <c r="J21" s="93"/>
    </row>
    <row r="22" spans="1:10" ht="21" customHeight="1">
      <c r="A22" s="1548" t="s">
        <v>52</v>
      </c>
      <c r="B22" s="1549"/>
      <c r="C22" s="1563">
        <v>46674</v>
      </c>
      <c r="D22" s="1564"/>
      <c r="E22" s="1564"/>
      <c r="F22" s="1564"/>
      <c r="G22" s="1564"/>
      <c r="H22" s="1564"/>
      <c r="I22" s="1565"/>
      <c r="J22" s="93"/>
    </row>
    <row r="23" spans="1:10" ht="21" customHeight="1">
      <c r="A23" s="1550" t="s">
        <v>55</v>
      </c>
      <c r="B23" s="1551"/>
      <c r="C23" s="1522">
        <f>C20-C22</f>
        <v>-51</v>
      </c>
      <c r="D23" s="1523"/>
      <c r="E23" s="1523"/>
      <c r="F23" s="1523"/>
      <c r="G23" s="1523"/>
      <c r="H23" s="1523"/>
      <c r="I23" s="1524"/>
    </row>
    <row r="24" spans="1:10" ht="15" thickBot="1"/>
    <row r="25" spans="1:10" ht="54" customHeight="1" thickBot="1">
      <c r="A25" s="1545" t="s">
        <v>247</v>
      </c>
      <c r="B25" s="1546"/>
      <c r="C25" s="204" t="s">
        <v>248</v>
      </c>
      <c r="D25" s="205" t="s">
        <v>249</v>
      </c>
    </row>
    <row r="26" spans="1:10" ht="15" thickBot="1">
      <c r="A26" s="1541" t="s">
        <v>250</v>
      </c>
      <c r="B26" s="1542"/>
      <c r="C26" s="717">
        <v>46217</v>
      </c>
      <c r="D26" s="1528">
        <f>C26-C14</f>
        <v>19</v>
      </c>
    </row>
    <row r="27" spans="1:10" ht="15" thickBot="1">
      <c r="A27" s="1533" t="s">
        <v>251</v>
      </c>
      <c r="B27" s="1543"/>
      <c r="C27" s="717">
        <v>46222</v>
      </c>
      <c r="D27" s="1529"/>
    </row>
    <row r="28" spans="1:10" ht="15" thickBot="1">
      <c r="A28" s="1539" t="s">
        <v>252</v>
      </c>
      <c r="B28" s="1544"/>
      <c r="C28" s="1177">
        <v>46222</v>
      </c>
      <c r="D28" s="1530"/>
    </row>
    <row r="29" spans="1:10" ht="15" thickBot="1">
      <c r="C29" s="5"/>
      <c r="H29" s="5"/>
    </row>
    <row r="30" spans="1:10" ht="15" thickBot="1">
      <c r="A30" s="1541" t="s">
        <v>253</v>
      </c>
      <c r="B30" s="1542"/>
      <c r="C30" s="717">
        <v>46217</v>
      </c>
      <c r="D30" s="1528">
        <f>C30-C14</f>
        <v>19</v>
      </c>
    </row>
    <row r="31" spans="1:10" ht="15" thickBot="1">
      <c r="A31" s="1533" t="s">
        <v>254</v>
      </c>
      <c r="B31" s="1543"/>
      <c r="C31" s="717">
        <v>46217</v>
      </c>
      <c r="D31" s="1529"/>
    </row>
    <row r="32" spans="1:10" ht="15" thickBot="1">
      <c r="A32" s="1539" t="s">
        <v>255</v>
      </c>
      <c r="B32" s="1544"/>
      <c r="C32" s="718">
        <v>46217</v>
      </c>
      <c r="D32" s="1530"/>
    </row>
    <row r="33" spans="1:4" ht="15" thickBot="1">
      <c r="C33" s="5"/>
    </row>
    <row r="34" spans="1:4" ht="15" thickBot="1">
      <c r="A34" s="1541" t="s">
        <v>256</v>
      </c>
      <c r="B34" s="1542"/>
      <c r="C34" s="717">
        <v>46217</v>
      </c>
      <c r="D34" s="1528">
        <f>C34-C14</f>
        <v>19</v>
      </c>
    </row>
    <row r="35" spans="1:4" ht="15" thickBot="1">
      <c r="A35" s="1533" t="s">
        <v>257</v>
      </c>
      <c r="B35" s="1543"/>
      <c r="C35" s="717">
        <v>46217</v>
      </c>
      <c r="D35" s="1529"/>
    </row>
    <row r="36" spans="1:4" ht="15" thickBot="1">
      <c r="A36" s="1539" t="s">
        <v>258</v>
      </c>
      <c r="B36" s="1544"/>
      <c r="C36" s="718">
        <v>46217</v>
      </c>
      <c r="D36" s="1530"/>
    </row>
    <row r="37" spans="1:4" ht="15" thickBot="1">
      <c r="A37" s="719"/>
      <c r="B37" s="720"/>
      <c r="C37" s="721"/>
      <c r="D37" s="203"/>
    </row>
    <row r="38" spans="1:4" ht="15" thickBot="1">
      <c r="A38" s="1541" t="s">
        <v>259</v>
      </c>
      <c r="B38" s="1542"/>
      <c r="C38" s="717">
        <v>46208</v>
      </c>
      <c r="D38" s="1528">
        <f>C38-C14</f>
        <v>10</v>
      </c>
    </row>
    <row r="39" spans="1:4" ht="15" thickBot="1">
      <c r="A39" s="1533" t="s">
        <v>260</v>
      </c>
      <c r="B39" s="1543"/>
      <c r="C39" s="717">
        <v>45851</v>
      </c>
      <c r="D39" s="1529"/>
    </row>
    <row r="40" spans="1:4" ht="15" thickBot="1">
      <c r="A40" s="1533" t="s">
        <v>261</v>
      </c>
      <c r="B40" s="1543"/>
      <c r="C40" s="722">
        <v>1</v>
      </c>
      <c r="D40" s="1529"/>
    </row>
    <row r="41" spans="1:4" ht="15" thickBot="1">
      <c r="A41" s="1539" t="s">
        <v>262</v>
      </c>
      <c r="B41" s="1544"/>
      <c r="C41" s="718">
        <v>45851</v>
      </c>
      <c r="D41" s="1530"/>
    </row>
    <row r="42" spans="1:4" ht="15" thickBot="1">
      <c r="C42" s="5"/>
    </row>
    <row r="43" spans="1:4" ht="15" thickBot="1">
      <c r="A43" s="1531" t="s">
        <v>263</v>
      </c>
      <c r="B43" s="1532"/>
      <c r="C43" s="1126">
        <v>46254</v>
      </c>
      <c r="D43" s="1528">
        <f>C43-C14</f>
        <v>56</v>
      </c>
    </row>
    <row r="44" spans="1:4" ht="15" thickBot="1">
      <c r="A44" s="1533" t="s">
        <v>264</v>
      </c>
      <c r="B44" s="1534"/>
      <c r="C44" s="1126"/>
      <c r="D44" s="1529"/>
    </row>
    <row r="45" spans="1:4" ht="15" thickBot="1">
      <c r="A45" s="1535" t="s">
        <v>265</v>
      </c>
      <c r="B45" s="1536"/>
      <c r="C45" s="723"/>
      <c r="D45" s="1530"/>
    </row>
    <row r="46" spans="1:4" ht="15" thickBot="1">
      <c r="C46" s="5"/>
    </row>
    <row r="47" spans="1:4" ht="15" thickBot="1">
      <c r="A47" s="1537" t="s">
        <v>985</v>
      </c>
      <c r="B47" s="1538"/>
      <c r="C47" s="723">
        <v>46218</v>
      </c>
      <c r="D47" s="1528">
        <f>C47-C14</f>
        <v>20</v>
      </c>
    </row>
    <row r="48" spans="1:4" ht="15" thickBot="1">
      <c r="A48" s="1539" t="s">
        <v>988</v>
      </c>
      <c r="B48" s="1540"/>
      <c r="C48" s="723">
        <v>46218</v>
      </c>
      <c r="D48" s="1530"/>
    </row>
  </sheetData>
  <mergeCells count="64">
    <mergeCell ref="C4:I4"/>
    <mergeCell ref="C7:I7"/>
    <mergeCell ref="C5:I5"/>
    <mergeCell ref="C6:I6"/>
    <mergeCell ref="A23:B23"/>
    <mergeCell ref="A21:B21"/>
    <mergeCell ref="C12:I12"/>
    <mergeCell ref="C13:I13"/>
    <mergeCell ref="C14:I14"/>
    <mergeCell ref="A20:B20"/>
    <mergeCell ref="C21:I21"/>
    <mergeCell ref="C22:I22"/>
    <mergeCell ref="A12:B12"/>
    <mergeCell ref="A16:B16"/>
    <mergeCell ref="A22:B22"/>
    <mergeCell ref="A19:B19"/>
    <mergeCell ref="A1:I1"/>
    <mergeCell ref="A14:B14"/>
    <mergeCell ref="A18:B18"/>
    <mergeCell ref="A15:B15"/>
    <mergeCell ref="A13:B13"/>
    <mergeCell ref="A17:B17"/>
    <mergeCell ref="A5:B5"/>
    <mergeCell ref="A8:B8"/>
    <mergeCell ref="A6:B6"/>
    <mergeCell ref="A9:B9"/>
    <mergeCell ref="C8:I8"/>
    <mergeCell ref="C9:I9"/>
    <mergeCell ref="A3:B3"/>
    <mergeCell ref="A4:B4"/>
    <mergeCell ref="A7:B7"/>
    <mergeCell ref="C3:I3"/>
    <mergeCell ref="A25:B25"/>
    <mergeCell ref="D26:D28"/>
    <mergeCell ref="A26:B26"/>
    <mergeCell ref="A27:B27"/>
    <mergeCell ref="A28:B28"/>
    <mergeCell ref="D30:D32"/>
    <mergeCell ref="D34:D36"/>
    <mergeCell ref="A30:B30"/>
    <mergeCell ref="A31:B31"/>
    <mergeCell ref="A32:B32"/>
    <mergeCell ref="A34:B34"/>
    <mergeCell ref="A35:B35"/>
    <mergeCell ref="A36:B36"/>
    <mergeCell ref="D38:D41"/>
    <mergeCell ref="A38:B38"/>
    <mergeCell ref="A39:B39"/>
    <mergeCell ref="A40:B40"/>
    <mergeCell ref="A41:B41"/>
    <mergeCell ref="D43:D45"/>
    <mergeCell ref="D47:D48"/>
    <mergeCell ref="A43:B43"/>
    <mergeCell ref="A44:B44"/>
    <mergeCell ref="A45:B45"/>
    <mergeCell ref="A47:B47"/>
    <mergeCell ref="A48:B48"/>
    <mergeCell ref="C23:I23"/>
    <mergeCell ref="C19:I19"/>
    <mergeCell ref="C20:I20"/>
    <mergeCell ref="C15:I15"/>
    <mergeCell ref="C16:I16"/>
    <mergeCell ref="C17:I17"/>
    <mergeCell ref="C18:I18"/>
  </mergeCells>
  <pageMargins left="0.7" right="0.7" top="0.75" bottom="0.75" header="0.3" footer="0.3"/>
  <pageSetup paperSize="9" scale="55" orientation="portrait" r:id="rId1"/>
  <headerFooter>
    <oddFooter>&amp;L_x000D_&amp;1#&amp;"Calibri"&amp;10&amp;K000000 Data sensitivity - Public</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5C03BA8-E11B-4EC8-AAF8-5EC18E8063E3}">
          <x14:formula1>
            <xm:f>Codes!$H$12:$H$18</xm:f>
          </x14:formula1>
          <xm:sqref>C8</xm:sqref>
        </x14:dataValidation>
        <x14:dataValidation type="list" allowBlank="1" showInputMessage="1" showErrorMessage="1" xr:uid="{128D62B4-0BBD-493A-97DF-857FB40316AB}">
          <x14:formula1>
            <xm:f>Codes!$D$12:$D$20</xm:f>
          </x14:formula1>
          <xm:sqref>C7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tabColor theme="7" tint="0.79998168889431442"/>
  </sheetPr>
  <dimension ref="A1:V43"/>
  <sheetViews>
    <sheetView zoomScale="80" zoomScaleNormal="80" zoomScaleSheetLayoutView="90" workbookViewId="0">
      <selection activeCell="M29" sqref="M29"/>
    </sheetView>
  </sheetViews>
  <sheetFormatPr defaultRowHeight="14.4"/>
  <cols>
    <col min="1" max="1" width="15.77734375" customWidth="1"/>
    <col min="2" max="2" width="17.21875" bestFit="1" customWidth="1"/>
    <col min="3" max="3" width="7.44140625" bestFit="1" customWidth="1"/>
    <col min="4" max="4" width="14.44140625" bestFit="1" customWidth="1"/>
    <col min="5" max="5" width="13.33203125" bestFit="1" customWidth="1"/>
    <col min="6" max="6" width="18.5546875" bestFit="1" customWidth="1"/>
    <col min="7" max="7" width="14.44140625" bestFit="1" customWidth="1"/>
    <col min="8" max="8" width="13.33203125" bestFit="1" customWidth="1"/>
    <col min="9" max="9" width="3.44140625" customWidth="1"/>
    <col min="10" max="10" width="17.6640625" bestFit="1" customWidth="1"/>
    <col min="11" max="11" width="6.77734375" bestFit="1" customWidth="1"/>
    <col min="12" max="12" width="14.44140625" bestFit="1" customWidth="1"/>
    <col min="13" max="13" width="13.33203125" bestFit="1" customWidth="1"/>
    <col min="14" max="14" width="14.44140625" bestFit="1" customWidth="1"/>
    <col min="15" max="15" width="13.33203125" bestFit="1" customWidth="1"/>
    <col min="16" max="16" width="11.88671875" customWidth="1"/>
    <col min="17" max="17" width="8.109375" customWidth="1"/>
    <col min="18" max="18" width="13.88671875" customWidth="1"/>
    <col min="19" max="19" width="12.33203125" bestFit="1" customWidth="1"/>
    <col min="20" max="21" width="14.5546875" customWidth="1"/>
    <col min="22" max="22" width="18.44140625" bestFit="1" customWidth="1"/>
    <col min="23" max="23" width="17.33203125" bestFit="1" customWidth="1"/>
    <col min="24" max="24" width="20.109375" bestFit="1" customWidth="1"/>
    <col min="25" max="25" width="24.44140625" bestFit="1" customWidth="1"/>
    <col min="26" max="26" width="23.44140625" bestFit="1" customWidth="1"/>
  </cols>
  <sheetData>
    <row r="1" spans="1:22" ht="15.6">
      <c r="A1" s="1566" t="s">
        <v>1072</v>
      </c>
      <c r="B1" s="1567"/>
      <c r="C1" s="1567"/>
      <c r="D1" s="1567"/>
      <c r="E1" s="1567"/>
      <c r="F1" s="1567"/>
      <c r="G1" s="1567"/>
      <c r="H1" s="1567"/>
      <c r="I1" s="1567"/>
      <c r="J1" s="1567"/>
      <c r="K1" s="1567"/>
      <c r="L1" s="1567"/>
      <c r="M1" s="1567"/>
      <c r="N1" s="1567"/>
      <c r="O1" s="1568"/>
      <c r="R1" s="59" t="str">
        <f>'General Information'!$K$1</f>
        <v>Data Date</v>
      </c>
      <c r="S1" s="60">
        <f>'General Information'!L1</f>
        <v>46315</v>
      </c>
    </row>
    <row r="2" spans="1:22">
      <c r="A2" s="1569"/>
      <c r="B2" s="1570"/>
      <c r="C2" s="1570"/>
      <c r="D2" s="1570"/>
      <c r="E2" s="1570"/>
      <c r="F2" s="1570"/>
      <c r="G2" s="1570"/>
      <c r="H2" s="1570"/>
      <c r="I2" s="1570"/>
      <c r="J2" s="1570"/>
      <c r="K2" s="1570"/>
      <c r="L2" s="1570"/>
      <c r="M2" s="1570"/>
      <c r="N2" s="1570"/>
      <c r="O2" s="1571"/>
    </row>
    <row r="3" spans="1:22" ht="15" thickBot="1">
      <c r="A3" s="1569"/>
      <c r="B3" s="1570"/>
      <c r="C3" s="1570"/>
      <c r="D3" s="1570"/>
      <c r="E3" s="1570"/>
      <c r="F3" s="1570"/>
      <c r="G3" s="1570"/>
      <c r="H3" s="1570"/>
      <c r="I3" s="1570"/>
      <c r="J3" s="1570"/>
      <c r="K3" s="1570"/>
      <c r="L3" s="1570"/>
      <c r="M3" s="1570"/>
      <c r="N3" s="1570"/>
      <c r="O3" s="1571"/>
    </row>
    <row r="4" spans="1:22" ht="31.2" customHeight="1" thickBot="1">
      <c r="A4" s="1582" t="s">
        <v>1069</v>
      </c>
      <c r="B4" s="1582"/>
      <c r="C4" s="1582"/>
      <c r="D4" s="1582"/>
      <c r="E4" s="1582"/>
      <c r="F4" s="1582"/>
      <c r="G4" s="1582"/>
      <c r="H4" s="1582"/>
      <c r="I4" s="108"/>
      <c r="J4" s="1577" t="s">
        <v>65</v>
      </c>
      <c r="K4" s="1578"/>
      <c r="L4" s="1578"/>
      <c r="M4" s="1578"/>
      <c r="N4" s="1578"/>
      <c r="O4" s="1579"/>
    </row>
    <row r="5" spans="1:22" ht="18.600000000000001" customHeight="1" thickBot="1">
      <c r="A5" s="1425"/>
      <c r="B5" s="1411" t="s">
        <v>67</v>
      </c>
      <c r="C5" s="1572" t="s">
        <v>68</v>
      </c>
      <c r="D5" s="1408" t="s">
        <v>69</v>
      </c>
      <c r="E5" s="1409"/>
      <c r="F5" s="288"/>
      <c r="G5" s="1580" t="s">
        <v>70</v>
      </c>
      <c r="H5" s="1581"/>
      <c r="J5" s="112" t="s">
        <v>71</v>
      </c>
      <c r="K5" s="1572" t="s">
        <v>68</v>
      </c>
      <c r="L5" s="1574" t="s">
        <v>72</v>
      </c>
      <c r="M5" s="1575"/>
      <c r="N5" s="1574" t="s">
        <v>73</v>
      </c>
      <c r="O5" s="1576"/>
    </row>
    <row r="6" spans="1:22" ht="16.2" thickBot="1">
      <c r="A6" s="1426"/>
      <c r="B6" s="1412"/>
      <c r="C6" s="1573"/>
      <c r="D6" s="113" t="s">
        <v>74</v>
      </c>
      <c r="E6" s="114" t="s">
        <v>75</v>
      </c>
      <c r="F6" s="812" t="s">
        <v>76</v>
      </c>
      <c r="G6" s="115" t="s">
        <v>74</v>
      </c>
      <c r="H6" s="115" t="s">
        <v>75</v>
      </c>
      <c r="J6" s="116" t="s">
        <v>82</v>
      </c>
      <c r="K6" s="1573"/>
      <c r="L6" s="113" t="s">
        <v>74</v>
      </c>
      <c r="M6" s="114" t="s">
        <v>75</v>
      </c>
      <c r="N6" s="115" t="s">
        <v>74</v>
      </c>
      <c r="O6" s="813" t="s">
        <v>75</v>
      </c>
    </row>
    <row r="7" spans="1:22" s="13" customFormat="1" ht="15" thickBot="1">
      <c r="A7" s="1237" t="s">
        <v>266</v>
      </c>
      <c r="B7" s="202">
        <f>SUBTOTAL(9,B8:B8)</f>
        <v>0</v>
      </c>
      <c r="C7" s="574">
        <f t="shared" ref="C7:C18" si="0">IF(ISBLANK(B7),"",B7/$B$21)</f>
        <v>0</v>
      </c>
      <c r="D7" s="202">
        <f>SUBTOTAL(9,D8:D8)</f>
        <v>0</v>
      </c>
      <c r="E7" s="1171" t="s">
        <v>319</v>
      </c>
      <c r="F7" s="202">
        <f>SUBTOTAL(9,F8:F8)</f>
        <v>0</v>
      </c>
      <c r="G7" s="202">
        <f>SUBTOTAL(9,G8:G8)</f>
        <v>0</v>
      </c>
      <c r="H7" s="1171" t="s">
        <v>319</v>
      </c>
      <c r="I7" s="814"/>
      <c r="J7" s="202">
        <f t="shared" ref="E7:J19" si="1">SUBTOTAL(9,J8:J8)</f>
        <v>7892</v>
      </c>
      <c r="K7" s="201">
        <f t="shared" ref="K7:K20" si="2">IF(ISBLANK(J7),"",J7/$J$21)</f>
        <v>4.3503665729562865E-2</v>
      </c>
      <c r="L7" s="202">
        <f>SUBTOTAL(9,L8:L8)</f>
        <v>0</v>
      </c>
      <c r="M7" s="202">
        <f>SUBTOTAL(9,M8:M8)</f>
        <v>0</v>
      </c>
      <c r="N7" s="202">
        <f>SUBTOTAL(9,N8:N8)</f>
        <v>7892</v>
      </c>
      <c r="O7" s="827">
        <f>SUBTOTAL(9,O8:O8)</f>
        <v>7892</v>
      </c>
    </row>
    <row r="8" spans="1:22" s="13" customFormat="1" ht="15" thickBot="1">
      <c r="A8" s="1236"/>
      <c r="B8" s="571">
        <v>0</v>
      </c>
      <c r="C8" s="575">
        <f t="shared" si="0"/>
        <v>0</v>
      </c>
      <c r="D8" s="724">
        <f>+'Progress (2)'!I4</f>
        <v>0</v>
      </c>
      <c r="E8" s="724">
        <f>+'Progress (2)'!J4</f>
        <v>1602838.58</v>
      </c>
      <c r="F8" s="724">
        <f>+'Progress (2)'!K4</f>
        <v>0</v>
      </c>
      <c r="G8" s="724">
        <f>+'Progress (2)'!L4</f>
        <v>0</v>
      </c>
      <c r="H8" s="724">
        <f>+'Progress (2)'!M4</f>
        <v>11020157.619999999</v>
      </c>
      <c r="I8" s="573"/>
      <c r="J8" s="725">
        <v>7892</v>
      </c>
      <c r="K8" s="572">
        <f t="shared" si="2"/>
        <v>4.3503665729562865E-2</v>
      </c>
      <c r="L8" s="724">
        <f>+'Progress (2)'!O4</f>
        <v>0</v>
      </c>
      <c r="M8" s="724">
        <f>+'Progress (2)'!P4</f>
        <v>0</v>
      </c>
      <c r="N8" s="724">
        <f>+'Progress (2)'!Q4</f>
        <v>7892</v>
      </c>
      <c r="O8" s="828">
        <f>+'Progress (2)'!R4</f>
        <v>7892</v>
      </c>
    </row>
    <row r="9" spans="1:22" s="13" customFormat="1" ht="15" thickBot="1">
      <c r="A9" s="1237" t="s">
        <v>1141</v>
      </c>
      <c r="B9" s="202">
        <f>SUBTOTAL(9,B10:B10)</f>
        <v>0</v>
      </c>
      <c r="C9" s="574">
        <f t="shared" si="0"/>
        <v>0</v>
      </c>
      <c r="D9" s="202">
        <f>SUBTOTAL(9,D10:D10)</f>
        <v>0</v>
      </c>
      <c r="E9" s="202">
        <f t="shared" si="1"/>
        <v>0</v>
      </c>
      <c r="F9" s="202">
        <f>SUBTOTAL(9,F10:F10)</f>
        <v>0</v>
      </c>
      <c r="G9" s="202">
        <f t="shared" si="1"/>
        <v>0</v>
      </c>
      <c r="H9" s="202">
        <f t="shared" si="1"/>
        <v>0</v>
      </c>
      <c r="I9" s="814"/>
      <c r="J9" s="202">
        <f t="shared" si="1"/>
        <v>5832</v>
      </c>
      <c r="K9" s="201">
        <f t="shared" si="2"/>
        <v>3.2148172647593849E-2</v>
      </c>
      <c r="L9" s="202">
        <f t="shared" ref="L9" si="3">SUBTOTAL(9,L10:L10)</f>
        <v>0</v>
      </c>
      <c r="M9" s="202">
        <f t="shared" ref="M9" si="4">SUBTOTAL(9,M10:M10)</f>
        <v>0</v>
      </c>
      <c r="N9" s="202">
        <f t="shared" ref="N9" si="5">SUBTOTAL(9,N10:N10)</f>
        <v>5832</v>
      </c>
      <c r="O9" s="827">
        <f t="shared" ref="O9" si="6">SUBTOTAL(9,O10:O10)</f>
        <v>5832</v>
      </c>
      <c r="Q9" s="726"/>
      <c r="R9" s="726"/>
      <c r="S9" s="726"/>
      <c r="T9" s="732"/>
      <c r="U9" s="727"/>
      <c r="V9" s="727"/>
    </row>
    <row r="10" spans="1:22" s="13" customFormat="1" ht="15" thickBot="1">
      <c r="A10" s="1236"/>
      <c r="B10" s="571">
        <v>0</v>
      </c>
      <c r="C10" s="575">
        <f t="shared" si="0"/>
        <v>0</v>
      </c>
      <c r="D10" s="724">
        <f>+'Progress (2)'!I5</f>
        <v>0</v>
      </c>
      <c r="E10" s="724">
        <f>+'Progress (2)'!J5</f>
        <v>0</v>
      </c>
      <c r="F10" s="724">
        <f>+'Progress (2)'!K5</f>
        <v>0</v>
      </c>
      <c r="G10" s="724">
        <f>+'Progress (2)'!L5</f>
        <v>0</v>
      </c>
      <c r="H10" s="724">
        <f>+'Progress (2)'!M5</f>
        <v>0</v>
      </c>
      <c r="I10" s="573"/>
      <c r="J10" s="725">
        <v>5832</v>
      </c>
      <c r="K10" s="572">
        <f t="shared" si="2"/>
        <v>3.2148172647593849E-2</v>
      </c>
      <c r="L10" s="724">
        <f>+'Progress (2)'!O5</f>
        <v>0</v>
      </c>
      <c r="M10" s="724">
        <f>+'Progress (2)'!P5</f>
        <v>0</v>
      </c>
      <c r="N10" s="724">
        <f>+'Progress (2)'!Q5</f>
        <v>5832</v>
      </c>
      <c r="O10" s="828">
        <f>+'Progress (2)'!R5</f>
        <v>5832</v>
      </c>
      <c r="Q10" s="727"/>
      <c r="R10" s="727"/>
      <c r="S10" s="731"/>
      <c r="T10" s="727"/>
      <c r="U10" s="726"/>
      <c r="V10" s="727"/>
    </row>
    <row r="11" spans="1:22" s="13" customFormat="1" ht="15" thickBot="1">
      <c r="A11" s="1237" t="s">
        <v>1142</v>
      </c>
      <c r="B11" s="202">
        <f>SUBTOTAL(9,B12:B12)</f>
        <v>0</v>
      </c>
      <c r="C11" s="574">
        <f t="shared" si="0"/>
        <v>0</v>
      </c>
      <c r="D11" s="202">
        <f t="shared" ref="D11:H11" si="7">SUBTOTAL(9,D12:D12)</f>
        <v>0</v>
      </c>
      <c r="E11" s="202">
        <f t="shared" si="7"/>
        <v>0</v>
      </c>
      <c r="F11" s="202">
        <f>SUBTOTAL(9,F12:F12)</f>
        <v>0</v>
      </c>
      <c r="G11" s="202">
        <f t="shared" si="7"/>
        <v>0</v>
      </c>
      <c r="H11" s="202">
        <f t="shared" si="7"/>
        <v>0</v>
      </c>
      <c r="I11" s="814"/>
      <c r="J11" s="202">
        <f t="shared" si="1"/>
        <v>4916</v>
      </c>
      <c r="K11" s="201">
        <f t="shared" si="2"/>
        <v>2.709883688881539E-2</v>
      </c>
      <c r="L11" s="202">
        <f t="shared" ref="L11" si="8">SUBTOTAL(9,L12:L12)</f>
        <v>362</v>
      </c>
      <c r="M11" s="202">
        <f t="shared" ref="M11" si="9">SUBTOTAL(9,M12:M12)</f>
        <v>0</v>
      </c>
      <c r="N11" s="202">
        <f t="shared" ref="N11" si="10">SUBTOTAL(9,N12:N12)</f>
        <v>3784</v>
      </c>
      <c r="O11" s="827">
        <f t="shared" ref="O11" si="11">SUBTOTAL(9,O12:O12)</f>
        <v>2918</v>
      </c>
      <c r="Q11" s="726"/>
      <c r="R11" s="726"/>
      <c r="S11" s="726"/>
      <c r="T11" s="727"/>
      <c r="U11" s="726"/>
      <c r="V11" s="727"/>
    </row>
    <row r="12" spans="1:22" s="13" customFormat="1" ht="15" thickBot="1">
      <c r="A12" s="1236"/>
      <c r="B12" s="571">
        <v>0</v>
      </c>
      <c r="C12" s="575">
        <f t="shared" si="0"/>
        <v>0</v>
      </c>
      <c r="D12" s="724">
        <f>+'Progress (2)'!I6</f>
        <v>0</v>
      </c>
      <c r="E12" s="724">
        <f>+'Progress (2)'!J6</f>
        <v>0</v>
      </c>
      <c r="F12" s="724">
        <f>+'Progress (2)'!K6</f>
        <v>0</v>
      </c>
      <c r="G12" s="724">
        <f>+'Progress (2)'!L6</f>
        <v>0</v>
      </c>
      <c r="H12" s="724">
        <f>+'Progress (2)'!M6</f>
        <v>0</v>
      </c>
      <c r="I12" s="573"/>
      <c r="J12" s="725">
        <v>4916</v>
      </c>
      <c r="K12" s="572">
        <f t="shared" si="2"/>
        <v>2.709883688881539E-2</v>
      </c>
      <c r="L12" s="724">
        <f>+'Progress (2)'!O6</f>
        <v>362</v>
      </c>
      <c r="M12" s="724">
        <f>+'Progress (2)'!P6</f>
        <v>0</v>
      </c>
      <c r="N12" s="724">
        <f>+'Progress (2)'!Q6</f>
        <v>3784</v>
      </c>
      <c r="O12" s="828">
        <f>+'Progress (2)'!R6</f>
        <v>2918</v>
      </c>
      <c r="Q12" s="727"/>
      <c r="R12" s="727"/>
      <c r="S12" s="731"/>
      <c r="T12" s="727"/>
      <c r="U12" s="726"/>
      <c r="V12" s="727"/>
    </row>
    <row r="13" spans="1:22" s="13" customFormat="1" ht="15" thickBot="1">
      <c r="A13" s="1237" t="s">
        <v>381</v>
      </c>
      <c r="B13" s="202">
        <f>SUBTOTAL(9,B14:B14)</f>
        <v>19411954</v>
      </c>
      <c r="C13" s="574">
        <f t="shared" si="0"/>
        <v>0.58752880296261467</v>
      </c>
      <c r="D13" s="202">
        <f t="shared" ref="D13:H13" si="12">SUBTOTAL(9,D14:D14)</f>
        <v>391828.36000000034</v>
      </c>
      <c r="E13" s="202">
        <f t="shared" si="12"/>
        <v>481104.90000000037</v>
      </c>
      <c r="F13" s="202">
        <f t="shared" si="12"/>
        <v>4517610.3600000003</v>
      </c>
      <c r="G13" s="202">
        <f t="shared" si="12"/>
        <v>4517610.3600000003</v>
      </c>
      <c r="H13" s="202">
        <f t="shared" si="12"/>
        <v>6884338.419999999</v>
      </c>
      <c r="I13" s="814"/>
      <c r="J13" s="202">
        <f t="shared" si="1"/>
        <v>118380</v>
      </c>
      <c r="K13" s="201">
        <f t="shared" si="2"/>
        <v>0.65255498594344308</v>
      </c>
      <c r="L13" s="202">
        <f t="shared" ref="L13" si="13">SUBTOTAL(9,L14:L14)</f>
        <v>3780</v>
      </c>
      <c r="M13" s="202">
        <f t="shared" ref="M13" si="14">SUBTOTAL(9,M14:M14)</f>
        <v>3333</v>
      </c>
      <c r="N13" s="202">
        <f t="shared" ref="N13" si="15">SUBTOTAL(9,N14:N14)</f>
        <v>37820</v>
      </c>
      <c r="O13" s="827">
        <f t="shared" ref="O13" si="16">SUBTOTAL(9,O14:O14)</f>
        <v>59417</v>
      </c>
      <c r="Q13" s="726"/>
      <c r="R13" s="726"/>
      <c r="S13" s="726"/>
      <c r="T13" s="727"/>
      <c r="U13" s="726"/>
      <c r="V13" s="727"/>
    </row>
    <row r="14" spans="1:22" s="573" customFormat="1" ht="15.75" customHeight="1" thickBot="1">
      <c r="A14" s="1236"/>
      <c r="B14" s="571">
        <v>19411954</v>
      </c>
      <c r="C14" s="575">
        <f t="shared" si="0"/>
        <v>0.58752880296261467</v>
      </c>
      <c r="D14" s="724">
        <f>+'Progress (2)'!I7</f>
        <v>391828.36000000034</v>
      </c>
      <c r="E14" s="724">
        <f>+'Progress (2)'!J7</f>
        <v>481104.90000000037</v>
      </c>
      <c r="F14" s="724">
        <f>+'Progress (2)'!K7</f>
        <v>4517610.3600000003</v>
      </c>
      <c r="G14" s="724">
        <f>+'Progress (2)'!L7</f>
        <v>4517610.3600000003</v>
      </c>
      <c r="H14" s="724">
        <f>+'Progress (2)'!M7</f>
        <v>6884338.419999999</v>
      </c>
      <c r="J14" s="725">
        <v>118380</v>
      </c>
      <c r="K14" s="572">
        <f t="shared" si="2"/>
        <v>0.65255498594344308</v>
      </c>
      <c r="L14" s="724">
        <f>+'Progress (2)'!O7</f>
        <v>3780</v>
      </c>
      <c r="M14" s="724">
        <f>+'Progress (2)'!P7</f>
        <v>3333</v>
      </c>
      <c r="N14" s="724">
        <f>+'Progress (2)'!Q7</f>
        <v>37820</v>
      </c>
      <c r="O14" s="828">
        <f>+'Progress (2)'!R7</f>
        <v>59417</v>
      </c>
      <c r="Q14" s="727"/>
      <c r="R14" s="727"/>
      <c r="S14" s="731"/>
      <c r="T14" s="727"/>
      <c r="U14" s="729"/>
      <c r="V14" s="727"/>
    </row>
    <row r="15" spans="1:22" s="13" customFormat="1" ht="15" thickBot="1">
      <c r="A15" s="1237" t="s">
        <v>1143</v>
      </c>
      <c r="B15" s="202">
        <f>SUBTOTAL(9,B16:B16)</f>
        <v>13628050</v>
      </c>
      <c r="C15" s="574">
        <f t="shared" si="0"/>
        <v>0.41247119703738533</v>
      </c>
      <c r="D15" s="202">
        <f t="shared" ref="D15:H15" si="17">SUBTOTAL(9,D16:D16)</f>
        <v>450753.64000000036</v>
      </c>
      <c r="E15" s="202">
        <f t="shared" si="17"/>
        <v>1121733.6799999997</v>
      </c>
      <c r="F15" s="202">
        <f t="shared" si="17"/>
        <v>1799950.3000000003</v>
      </c>
      <c r="G15" s="202">
        <f t="shared" si="17"/>
        <v>1799950.3000000003</v>
      </c>
      <c r="H15" s="202">
        <f t="shared" si="17"/>
        <v>4135819.2</v>
      </c>
      <c r="I15" s="814"/>
      <c r="J15" s="202">
        <f t="shared" si="1"/>
        <v>41030</v>
      </c>
      <c r="K15" s="201">
        <f t="shared" si="2"/>
        <v>0.22617275784135385</v>
      </c>
      <c r="L15" s="202">
        <f t="shared" ref="L15" si="18">SUBTOTAL(9,L16:L16)</f>
        <v>4820</v>
      </c>
      <c r="M15" s="202">
        <f t="shared" ref="M15" si="19">SUBTOTAL(9,M16:M16)</f>
        <v>5988</v>
      </c>
      <c r="N15" s="202">
        <f t="shared" ref="N15" si="20">SUBTOTAL(9,N16:N16)</f>
        <v>15970</v>
      </c>
      <c r="O15" s="827">
        <f t="shared" ref="O15" si="21">SUBTOTAL(9,O16:O16)</f>
        <v>22801</v>
      </c>
      <c r="Q15" s="726"/>
      <c r="R15" s="729"/>
      <c r="S15" s="729"/>
      <c r="T15" s="727"/>
      <c r="U15" s="729"/>
      <c r="V15" s="727"/>
    </row>
    <row r="16" spans="1:22" s="13" customFormat="1" ht="15" thickBot="1">
      <c r="A16" s="1236"/>
      <c r="B16" s="571">
        <v>13628050</v>
      </c>
      <c r="C16" s="575">
        <f t="shared" si="0"/>
        <v>0.41247119703738533</v>
      </c>
      <c r="D16" s="724">
        <f>'Progress (2)'!I8</f>
        <v>450753.64000000036</v>
      </c>
      <c r="E16" s="724">
        <f>'Progress (2)'!J8</f>
        <v>1121733.6799999997</v>
      </c>
      <c r="F16" s="724">
        <f>'Progress (2)'!K8</f>
        <v>1799950.3000000003</v>
      </c>
      <c r="G16" s="724">
        <f>'Progress (2)'!L8</f>
        <v>1799950.3000000003</v>
      </c>
      <c r="H16" s="724">
        <f>'Progress (2)'!M8</f>
        <v>4135819.2</v>
      </c>
      <c r="I16" s="573"/>
      <c r="J16" s="725">
        <v>41030</v>
      </c>
      <c r="K16" s="572">
        <f t="shared" si="2"/>
        <v>0.22617275784135385</v>
      </c>
      <c r="L16" s="724">
        <f>'Progress (2)'!O8</f>
        <v>4820</v>
      </c>
      <c r="M16" s="724">
        <f>'Progress (2)'!P8</f>
        <v>5988</v>
      </c>
      <c r="N16" s="724">
        <f>'Progress (2)'!Q8</f>
        <v>15970</v>
      </c>
      <c r="O16" s="828">
        <f>'Progress (2)'!R8</f>
        <v>22801</v>
      </c>
      <c r="Q16" s="727"/>
      <c r="R16" s="727"/>
      <c r="S16" s="731"/>
      <c r="T16" s="727"/>
      <c r="U16" s="733"/>
      <c r="V16" s="727"/>
    </row>
    <row r="17" spans="1:22" s="13" customFormat="1" ht="15" thickBot="1">
      <c r="A17" s="1238" t="s">
        <v>772</v>
      </c>
      <c r="B17" s="202">
        <f>SUBTOTAL(9,B18:B18)</f>
        <v>0</v>
      </c>
      <c r="C17" s="574">
        <f t="shared" si="0"/>
        <v>0</v>
      </c>
      <c r="D17" s="202">
        <f t="shared" ref="D17:H19" si="22">SUBTOTAL(9,D18:D18)</f>
        <v>0</v>
      </c>
      <c r="E17" s="202">
        <f t="shared" si="22"/>
        <v>0</v>
      </c>
      <c r="F17" s="202">
        <f t="shared" si="22"/>
        <v>0</v>
      </c>
      <c r="G17" s="202">
        <f t="shared" si="22"/>
        <v>0</v>
      </c>
      <c r="H17" s="202">
        <f t="shared" si="22"/>
        <v>0</v>
      </c>
      <c r="I17" s="814"/>
      <c r="J17" s="202">
        <f t="shared" si="1"/>
        <v>2400</v>
      </c>
      <c r="K17" s="201">
        <f t="shared" si="2"/>
        <v>1.322970067802216E-2</v>
      </c>
      <c r="L17" s="202">
        <f t="shared" ref="L17:L19" si="23">SUBTOTAL(9,L18:L18)</f>
        <v>0</v>
      </c>
      <c r="M17" s="202">
        <f t="shared" ref="M17:M19" si="24">SUBTOTAL(9,M18:M18)</f>
        <v>0</v>
      </c>
      <c r="N17" s="202">
        <f t="shared" ref="N17:N19" si="25">SUBTOTAL(9,N18:N18)</f>
        <v>0</v>
      </c>
      <c r="O17" s="827">
        <f t="shared" ref="O17:O19" si="26">SUBTOTAL(9,O18:O18)</f>
        <v>0</v>
      </c>
      <c r="Q17" s="726"/>
      <c r="R17" s="729"/>
      <c r="S17" s="729"/>
      <c r="T17" s="727"/>
      <c r="U17" s="729"/>
      <c r="V17" s="727"/>
    </row>
    <row r="18" spans="1:22" s="573" customFormat="1" ht="15" thickBot="1">
      <c r="A18" s="1236"/>
      <c r="B18" s="571">
        <v>0</v>
      </c>
      <c r="C18" s="575">
        <f t="shared" si="0"/>
        <v>0</v>
      </c>
      <c r="D18" s="725">
        <f>+'Progress (2)'!I9</f>
        <v>0</v>
      </c>
      <c r="E18" s="725">
        <f>+'Progress (2)'!J9</f>
        <v>0</v>
      </c>
      <c r="F18" s="725">
        <f>+'Progress (2)'!K9</f>
        <v>0</v>
      </c>
      <c r="G18" s="725">
        <f>+'Progress (2)'!L9</f>
        <v>0</v>
      </c>
      <c r="H18" s="725">
        <f>+'Progress (2)'!M9</f>
        <v>0</v>
      </c>
      <c r="J18" s="725">
        <v>2400</v>
      </c>
      <c r="K18" s="572">
        <f t="shared" si="2"/>
        <v>1.322970067802216E-2</v>
      </c>
      <c r="L18" s="724">
        <f>+'Progress (2)'!O9</f>
        <v>0</v>
      </c>
      <c r="M18" s="724">
        <f>+'Progress (2)'!P9</f>
        <v>0</v>
      </c>
      <c r="N18" s="724">
        <f>+'Progress (2)'!Q9</f>
        <v>0</v>
      </c>
      <c r="O18" s="828">
        <f>+'Progress (2)'!R9</f>
        <v>0</v>
      </c>
      <c r="Q18" s="726"/>
      <c r="R18" s="729"/>
      <c r="S18" s="729"/>
      <c r="T18" s="727"/>
      <c r="U18" s="729"/>
      <c r="V18" s="727"/>
    </row>
    <row r="19" spans="1:22" s="13" customFormat="1" ht="15" thickBot="1">
      <c r="A19" s="1238"/>
      <c r="B19" s="202" t="s">
        <v>319</v>
      </c>
      <c r="C19" s="574"/>
      <c r="D19" s="202">
        <f t="shared" si="22"/>
        <v>0</v>
      </c>
      <c r="E19" s="202">
        <f t="shared" si="22"/>
        <v>0</v>
      </c>
      <c r="F19" s="202">
        <f t="shared" si="22"/>
        <v>0</v>
      </c>
      <c r="G19" s="202">
        <f t="shared" si="22"/>
        <v>0</v>
      </c>
      <c r="H19" s="202">
        <f t="shared" si="22"/>
        <v>0</v>
      </c>
      <c r="I19" s="814"/>
      <c r="J19" s="202">
        <f t="shared" si="1"/>
        <v>960</v>
      </c>
      <c r="K19" s="201">
        <f t="shared" si="2"/>
        <v>5.2918802712088641E-3</v>
      </c>
      <c r="L19" s="202">
        <f t="shared" si="23"/>
        <v>0</v>
      </c>
      <c r="M19" s="202">
        <f t="shared" si="24"/>
        <v>0</v>
      </c>
      <c r="N19" s="202">
        <f t="shared" si="25"/>
        <v>0</v>
      </c>
      <c r="O19" s="827">
        <f t="shared" si="26"/>
        <v>0</v>
      </c>
      <c r="Q19" s="726"/>
      <c r="R19" s="729"/>
      <c r="S19" s="729"/>
      <c r="T19" s="727"/>
      <c r="U19" s="729"/>
      <c r="V19" s="727"/>
    </row>
    <row r="20" spans="1:22" s="573" customFormat="1">
      <c r="A20" s="1236"/>
      <c r="B20" s="571" t="s">
        <v>319</v>
      </c>
      <c r="C20" s="575"/>
      <c r="D20" s="725">
        <f>+'Progress (2)'!I11</f>
        <v>0</v>
      </c>
      <c r="E20" s="725">
        <f>+'Progress (2)'!J11</f>
        <v>0</v>
      </c>
      <c r="F20" s="725">
        <f>+'Progress (2)'!K11</f>
        <v>0</v>
      </c>
      <c r="G20" s="725">
        <f>+'Progress (2)'!L11</f>
        <v>0</v>
      </c>
      <c r="H20" s="725">
        <f>+'Progress (2)'!M11</f>
        <v>0</v>
      </c>
      <c r="J20" s="725">
        <v>960</v>
      </c>
      <c r="K20" s="572">
        <f t="shared" si="2"/>
        <v>5.2918802712088641E-3</v>
      </c>
      <c r="L20" s="724">
        <f>+'Progress (2)'!O11</f>
        <v>0</v>
      </c>
      <c r="M20" s="724">
        <f>+'Progress (2)'!P11</f>
        <v>0</v>
      </c>
      <c r="N20" s="724">
        <f>+'Progress (2)'!Q11</f>
        <v>0</v>
      </c>
      <c r="O20" s="828">
        <f>+'Progress (2)'!R11</f>
        <v>0</v>
      </c>
      <c r="Q20" s="726"/>
      <c r="R20" s="729"/>
      <c r="S20" s="729"/>
      <c r="T20" s="727"/>
      <c r="U20" s="729"/>
      <c r="V20" s="727"/>
    </row>
    <row r="21" spans="1:22" ht="16.2" thickBot="1">
      <c r="A21" s="815" t="s">
        <v>84</v>
      </c>
      <c r="B21" s="816">
        <f>+SUM(B9,B11,B13,B15,B17)</f>
        <v>33040004</v>
      </c>
      <c r="C21" s="817">
        <f>+SUM(C9,C11,C13,C15,C17)</f>
        <v>1</v>
      </c>
      <c r="D21" s="816">
        <f>+SUM(D7,D9,D11,D13,D15,D17)</f>
        <v>842582.0000000007</v>
      </c>
      <c r="E21" s="816">
        <f>+SUM(E7,E9,E11,E13,E15,E17)</f>
        <v>1602838.58</v>
      </c>
      <c r="F21" s="816">
        <f>+SUM(F7,F9,F11,F13,F15,F17)</f>
        <v>6317560.6600000001</v>
      </c>
      <c r="G21" s="816">
        <f>+SUM(G7,G9,G11,G13,G15,G17)</f>
        <v>6317560.6600000001</v>
      </c>
      <c r="H21" s="816">
        <f>+SUM(H7,H9,H11,H13,H15,H17)</f>
        <v>11020157.619999999</v>
      </c>
      <c r="I21" s="1241" t="e">
        <f>+SUM(I9,I11,I13,I15,#REF!,#REF!,#REF!,I17)</f>
        <v>#REF!</v>
      </c>
      <c r="J21" s="816">
        <f>+SUM(J9,J11,J13,J15,J17,J7,J19)</f>
        <v>181410</v>
      </c>
      <c r="K21" s="817">
        <f>+SUM(K7,K9,K11,K13,K15,K17,K19)</f>
        <v>1.0000000000000002</v>
      </c>
      <c r="L21" s="816">
        <f>+SUM(L7,L9,L11,L13,L15,L17,L19)</f>
        <v>8962</v>
      </c>
      <c r="M21" s="816">
        <f>+SUM(M7,M9,M11,M13,M15,M17,M19)</f>
        <v>9321</v>
      </c>
      <c r="N21" s="816">
        <f>+SUM(N7,N9,N11,N13,N15,N17,N19)</f>
        <v>71298</v>
      </c>
      <c r="O21" s="829">
        <f>+SUM(O7,O9,O11,O13,O15,O17,O19)</f>
        <v>98860</v>
      </c>
      <c r="P21" s="699">
        <f>+O8+O10+O12+O14</f>
        <v>76059</v>
      </c>
      <c r="Q21" s="726"/>
      <c r="R21" s="726"/>
      <c r="S21" s="726"/>
      <c r="T21" s="727"/>
      <c r="U21" s="726"/>
      <c r="V21" s="727"/>
    </row>
    <row r="22" spans="1:22">
      <c r="D22" s="577">
        <f>D21/$B$21</f>
        <v>2.5501873425923336E-2</v>
      </c>
      <c r="E22" s="577">
        <f>E21/$B$21</f>
        <v>4.8512057686191566E-2</v>
      </c>
      <c r="F22" s="577">
        <f>F21/$B$21</f>
        <v>0.19120943992621794</v>
      </c>
      <c r="G22" s="577">
        <f>G21/$B$21</f>
        <v>0.19120943992621794</v>
      </c>
      <c r="H22" s="577">
        <f>H21/$B$21</f>
        <v>0.33353983915982577</v>
      </c>
      <c r="L22" s="577">
        <f>L21/$J$21</f>
        <v>4.9401907281847748E-2</v>
      </c>
      <c r="M22" s="577">
        <f>M21/$J$21</f>
        <v>5.1380850008268565E-2</v>
      </c>
      <c r="N22" s="577">
        <f>N21/$J$21</f>
        <v>0.39302133289234331</v>
      </c>
      <c r="O22" s="577">
        <f>O21/$J$21</f>
        <v>0.54495342042886274</v>
      </c>
      <c r="Q22" s="726"/>
      <c r="R22" s="726"/>
      <c r="S22" s="726"/>
      <c r="T22" s="727"/>
      <c r="U22" s="726"/>
      <c r="V22" s="727"/>
    </row>
    <row r="23" spans="1:22">
      <c r="D23" s="577"/>
      <c r="E23" s="577"/>
      <c r="H23" s="577"/>
      <c r="Q23" s="726"/>
      <c r="R23" s="726"/>
      <c r="S23" s="726"/>
      <c r="T23" s="727"/>
      <c r="U23" s="726"/>
      <c r="V23" s="727"/>
    </row>
    <row r="24" spans="1:22">
      <c r="H24" s="612"/>
      <c r="Q24" s="726"/>
      <c r="R24" s="726"/>
      <c r="S24" s="728"/>
      <c r="T24" s="727"/>
      <c r="U24" s="726"/>
      <c r="V24" s="727"/>
    </row>
    <row r="25" spans="1:22">
      <c r="H25" s="819"/>
      <c r="Q25" s="726"/>
      <c r="R25" s="730"/>
      <c r="S25" s="730"/>
      <c r="T25" s="727"/>
      <c r="U25" s="730"/>
      <c r="V25" s="727"/>
    </row>
    <row r="26" spans="1:22">
      <c r="Q26" s="726"/>
      <c r="R26" s="730"/>
      <c r="S26" s="730"/>
      <c r="T26" s="727"/>
      <c r="U26" s="730"/>
      <c r="V26" s="727"/>
    </row>
    <row r="27" spans="1:22">
      <c r="Q27" s="726"/>
      <c r="R27" s="730"/>
      <c r="S27" s="730"/>
      <c r="T27" s="727"/>
      <c r="U27" s="730"/>
      <c r="V27" s="727"/>
    </row>
    <row r="28" spans="1:22">
      <c r="Q28" s="726"/>
      <c r="R28" s="730"/>
      <c r="S28" s="730"/>
      <c r="T28" s="727"/>
      <c r="U28" s="730"/>
      <c r="V28" s="727"/>
    </row>
    <row r="29" spans="1:22">
      <c r="Q29" s="726"/>
      <c r="R29" s="730"/>
      <c r="S29" s="730"/>
      <c r="T29" s="727"/>
      <c r="U29" s="730"/>
      <c r="V29" s="727"/>
    </row>
    <row r="30" spans="1:22">
      <c r="Q30" s="726"/>
      <c r="R30" s="730"/>
      <c r="S30" s="730"/>
      <c r="T30" s="727"/>
      <c r="U30" s="730"/>
      <c r="V30" s="727"/>
    </row>
    <row r="31" spans="1:22">
      <c r="H31" s="699"/>
      <c r="Q31" s="726"/>
      <c r="R31" s="730"/>
      <c r="S31" s="730"/>
      <c r="T31" s="727"/>
      <c r="U31" s="730"/>
      <c r="V31" s="727"/>
    </row>
    <row r="32" spans="1:22">
      <c r="Q32" s="726"/>
      <c r="R32" s="730"/>
      <c r="S32" s="730"/>
      <c r="T32" s="727"/>
      <c r="U32" s="730"/>
      <c r="V32" s="727"/>
    </row>
    <row r="33" spans="2:22">
      <c r="Q33" s="726"/>
      <c r="R33" s="730"/>
      <c r="S33" s="730"/>
      <c r="T33" s="727"/>
      <c r="U33" s="730"/>
      <c r="V33" s="727"/>
    </row>
    <row r="34" spans="2:22">
      <c r="Q34" s="726"/>
      <c r="R34" s="730"/>
      <c r="S34" s="730"/>
      <c r="T34" s="727"/>
      <c r="U34" s="730"/>
      <c r="V34" s="727"/>
    </row>
    <row r="35" spans="2:22">
      <c r="B35" s="699"/>
      <c r="C35" s="699"/>
      <c r="D35" s="699"/>
      <c r="E35" s="699"/>
      <c r="F35" s="699"/>
      <c r="G35" s="699"/>
      <c r="H35" s="699"/>
      <c r="L35" s="612"/>
      <c r="Q35" s="727"/>
      <c r="R35" s="727"/>
      <c r="S35" s="727"/>
      <c r="T35" s="727"/>
      <c r="U35" s="726"/>
      <c r="V35" s="727"/>
    </row>
    <row r="36" spans="2:22">
      <c r="B36" s="699"/>
      <c r="C36" s="699"/>
      <c r="D36" s="699"/>
      <c r="E36" s="699"/>
      <c r="F36" s="699"/>
      <c r="G36" s="699"/>
      <c r="H36" s="699"/>
      <c r="I36" s="699"/>
    </row>
    <row r="37" spans="2:22">
      <c r="B37" s="699"/>
      <c r="C37" s="699"/>
      <c r="D37" s="699"/>
      <c r="E37" s="699"/>
      <c r="F37" s="699"/>
      <c r="G37" s="699"/>
      <c r="H37" s="577"/>
      <c r="I37" s="699"/>
    </row>
    <row r="38" spans="2:22">
      <c r="G38" s="577"/>
      <c r="H38" s="577"/>
    </row>
    <row r="39" spans="2:22">
      <c r="L39" s="591"/>
    </row>
    <row r="41" spans="2:22">
      <c r="L41" s="577"/>
    </row>
    <row r="42" spans="2:22">
      <c r="H42" s="699"/>
    </row>
    <row r="43" spans="2:22">
      <c r="H43" s="888"/>
    </row>
  </sheetData>
  <autoFilter ref="A6:T22" xr:uid="{EBE865A7-182A-462D-BBC3-AF1328AD11B1}"/>
  <mergeCells count="11">
    <mergeCell ref="A1:O3"/>
    <mergeCell ref="K5:K6"/>
    <mergeCell ref="L5:M5"/>
    <mergeCell ref="N5:O5"/>
    <mergeCell ref="J4:O4"/>
    <mergeCell ref="A5:A6"/>
    <mergeCell ref="B5:B6"/>
    <mergeCell ref="C5:C6"/>
    <mergeCell ref="D5:E5"/>
    <mergeCell ref="G5:H5"/>
    <mergeCell ref="A4:H4"/>
  </mergeCells>
  <dataValidations disablePrompts="1" xWindow="157" yWindow="386" count="1">
    <dataValidation type="list" allowBlank="1" showInputMessage="1" showErrorMessage="1" prompt="Select as loaded in P6 Schedule" sqref="J6" xr:uid="{91755590-5D3F-4117-8E30-1933EAA65DDC}">
      <formula1>"(Manhours),(Mandays)"</formula1>
    </dataValidation>
  </dataValidations>
  <pageMargins left="0.7" right="0.7" top="0.75" bottom="0.75" header="0.3" footer="0.3"/>
  <pageSetup scale="41" orientation="portrait" r:id="rId1"/>
  <headerFooter>
    <oddFooter>&amp;L_x000D_&amp;1#&amp;"Calibri"&amp;10&amp;K000000 Data sensitivity -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3BCE-6C38-41DF-B4AE-4A85FD55AFCE}">
  <dimension ref="A1:AL74"/>
  <sheetViews>
    <sheetView topLeftCell="A7" zoomScale="70" zoomScaleNormal="70" workbookViewId="0">
      <selection activeCell="H59" sqref="H59"/>
    </sheetView>
  </sheetViews>
  <sheetFormatPr defaultRowHeight="14.4"/>
  <cols>
    <col min="1" max="1" width="14.6640625" customWidth="1"/>
    <col min="2" max="2" width="13.88671875" customWidth="1"/>
    <col min="3" max="3" width="14.77734375" customWidth="1"/>
    <col min="4" max="4" width="12.88671875" customWidth="1"/>
    <col min="5" max="5" width="13.88671875" customWidth="1"/>
    <col min="6" max="7" width="10.6640625" customWidth="1"/>
    <col min="8" max="8" width="24" customWidth="1"/>
    <col min="9" max="10" width="17" customWidth="1"/>
    <col min="11" max="13" width="15.109375" customWidth="1"/>
    <col min="14" max="14" width="2.6640625" customWidth="1"/>
    <col min="15" max="18" width="16.44140625" customWidth="1"/>
    <col min="20" max="20" width="28.5546875" customWidth="1"/>
    <col min="21" max="21" width="13" bestFit="1" customWidth="1"/>
    <col min="22" max="22" width="16.77734375" bestFit="1" customWidth="1"/>
    <col min="23" max="23" width="12" bestFit="1" customWidth="1"/>
    <col min="24" max="24" width="13.88671875" customWidth="1"/>
    <col min="25" max="25" width="10.44140625" bestFit="1" customWidth="1"/>
    <col min="26" max="26" width="18.33203125" bestFit="1" customWidth="1"/>
    <col min="27" max="27" width="19.6640625" bestFit="1" customWidth="1"/>
    <col min="28" max="28" width="23" bestFit="1" customWidth="1"/>
    <col min="29" max="29" width="19.77734375" bestFit="1" customWidth="1"/>
    <col min="30" max="30" width="24.5546875" bestFit="1" customWidth="1"/>
    <col min="31" max="31" width="23.33203125" bestFit="1" customWidth="1"/>
    <col min="32" max="32" width="18" bestFit="1" customWidth="1"/>
    <col min="33" max="33" width="16.88671875" bestFit="1" customWidth="1"/>
  </cols>
  <sheetData>
    <row r="1" spans="1:18" ht="15" thickBot="1">
      <c r="A1" s="1584" t="s">
        <v>814</v>
      </c>
      <c r="B1" s="1584"/>
      <c r="C1" s="1584"/>
      <c r="D1" s="1584"/>
      <c r="E1" s="1584"/>
      <c r="F1" s="1584"/>
      <c r="G1" s="1584"/>
      <c r="I1" s="1585" t="s">
        <v>812</v>
      </c>
      <c r="J1" s="1586"/>
      <c r="K1" s="1585" t="s">
        <v>815</v>
      </c>
      <c r="L1" s="1586"/>
      <c r="M1" s="1587"/>
      <c r="O1" s="1585" t="s">
        <v>812</v>
      </c>
      <c r="P1" s="1587"/>
      <c r="Q1" s="1583" t="s">
        <v>815</v>
      </c>
      <c r="R1" s="1584"/>
    </row>
    <row r="2" spans="1:18" s="520" customFormat="1" ht="53.25" customHeight="1">
      <c r="A2" s="833" t="s">
        <v>816</v>
      </c>
      <c r="B2" s="834" t="s">
        <v>817</v>
      </c>
      <c r="C2" s="834" t="s">
        <v>818</v>
      </c>
      <c r="D2" s="834" t="s">
        <v>819</v>
      </c>
      <c r="E2" s="834" t="s">
        <v>820</v>
      </c>
      <c r="F2" s="834" t="s">
        <v>821</v>
      </c>
      <c r="G2" s="835" t="s">
        <v>822</v>
      </c>
      <c r="H2" s="833" t="s">
        <v>816</v>
      </c>
      <c r="I2" s="833" t="s">
        <v>817</v>
      </c>
      <c r="J2" s="835" t="s">
        <v>818</v>
      </c>
      <c r="K2" s="835" t="s">
        <v>823</v>
      </c>
      <c r="L2" s="835" t="s">
        <v>824</v>
      </c>
      <c r="M2" s="835" t="s">
        <v>825</v>
      </c>
      <c r="N2" s="836"/>
      <c r="O2" s="833" t="s">
        <v>819</v>
      </c>
      <c r="P2" s="835" t="s">
        <v>820</v>
      </c>
      <c r="Q2" s="833" t="s">
        <v>826</v>
      </c>
      <c r="R2" s="835" t="s">
        <v>827</v>
      </c>
    </row>
    <row r="3" spans="1:18">
      <c r="A3" s="837" t="s">
        <v>84</v>
      </c>
      <c r="B3" s="838">
        <f>+B29</f>
        <v>6317560.6699999999</v>
      </c>
      <c r="C3" s="1167">
        <v>2319038.88</v>
      </c>
      <c r="D3" s="1168">
        <f t="shared" ref="D3:G4" si="0">+D29</f>
        <v>71298</v>
      </c>
      <c r="E3" s="1168">
        <f t="shared" si="0"/>
        <v>98859</v>
      </c>
      <c r="F3" s="839">
        <f t="shared" si="0"/>
        <v>0.19120000000000001</v>
      </c>
      <c r="G3" s="1169">
        <f t="shared" si="0"/>
        <v>0.33350000000000002</v>
      </c>
      <c r="H3" s="840" t="s">
        <v>84</v>
      </c>
      <c r="I3" s="841">
        <f t="shared" ref="I3:J10" si="1">+B3-B13</f>
        <v>842582.00999999978</v>
      </c>
      <c r="J3" s="842">
        <f t="shared" si="1"/>
        <v>0</v>
      </c>
      <c r="K3" s="842">
        <f t="shared" ref="K3:K7" si="2">B29</f>
        <v>6317560.6699999999</v>
      </c>
      <c r="L3" s="842">
        <f t="shared" ref="L3:L10" si="3">+B3</f>
        <v>6317560.6699999999</v>
      </c>
      <c r="M3" s="842">
        <f t="shared" ref="M3:M10" si="4">+C3</f>
        <v>2319038.88</v>
      </c>
      <c r="O3" s="841">
        <f t="shared" ref="O3:P10" si="5">+D3-D13</f>
        <v>8963</v>
      </c>
      <c r="P3" s="842">
        <f>+E3-E13</f>
        <v>9320</v>
      </c>
      <c r="Q3" s="842">
        <f>+D3</f>
        <v>71298</v>
      </c>
      <c r="R3" s="842">
        <f t="shared" ref="R3:R10" si="6">+E3</f>
        <v>98859</v>
      </c>
    </row>
    <row r="4" spans="1:18">
      <c r="A4" s="843" t="s">
        <v>872</v>
      </c>
      <c r="B4" s="849">
        <f>+B30</f>
        <v>0</v>
      </c>
      <c r="C4" s="849">
        <f>+C29</f>
        <v>11020157.619999999</v>
      </c>
      <c r="D4" s="1170">
        <f t="shared" si="0"/>
        <v>7892</v>
      </c>
      <c r="E4" s="1170">
        <f t="shared" si="0"/>
        <v>7892</v>
      </c>
      <c r="F4" s="844">
        <f t="shared" si="0"/>
        <v>0</v>
      </c>
      <c r="G4" s="845">
        <f t="shared" si="0"/>
        <v>0</v>
      </c>
      <c r="H4" s="840" t="s">
        <v>872</v>
      </c>
      <c r="I4" s="840">
        <f t="shared" si="1"/>
        <v>0</v>
      </c>
      <c r="J4" s="846">
        <f>+C4-C14</f>
        <v>1602838.58</v>
      </c>
      <c r="K4" s="846">
        <f t="shared" si="2"/>
        <v>0</v>
      </c>
      <c r="L4" s="846">
        <f t="shared" si="3"/>
        <v>0</v>
      </c>
      <c r="M4" s="846">
        <f t="shared" si="4"/>
        <v>11020157.619999999</v>
      </c>
      <c r="O4" s="847">
        <f>+D4-D14</f>
        <v>0</v>
      </c>
      <c r="P4" s="848">
        <f t="shared" si="5"/>
        <v>0</v>
      </c>
      <c r="Q4" s="848">
        <f>+D4</f>
        <v>7892</v>
      </c>
      <c r="R4" s="848">
        <f t="shared" si="6"/>
        <v>7892</v>
      </c>
    </row>
    <row r="5" spans="1:18">
      <c r="A5" s="843" t="s">
        <v>873</v>
      </c>
      <c r="B5" s="849">
        <f>+B31</f>
        <v>0</v>
      </c>
      <c r="C5" s="849">
        <f>+C31</f>
        <v>0</v>
      </c>
      <c r="D5" s="1170">
        <f t="shared" ref="D5:G7" si="7">+D31</f>
        <v>5832</v>
      </c>
      <c r="E5" s="1170">
        <f>+E31</f>
        <v>5832</v>
      </c>
      <c r="F5" s="844">
        <f t="shared" si="7"/>
        <v>0</v>
      </c>
      <c r="G5" s="845">
        <f t="shared" si="7"/>
        <v>0</v>
      </c>
      <c r="H5" s="840" t="s">
        <v>873</v>
      </c>
      <c r="I5" s="850">
        <f t="shared" si="1"/>
        <v>0</v>
      </c>
      <c r="J5" s="851">
        <f t="shared" si="1"/>
        <v>0</v>
      </c>
      <c r="K5" s="851">
        <f t="shared" si="2"/>
        <v>0</v>
      </c>
      <c r="L5" s="851">
        <f t="shared" si="3"/>
        <v>0</v>
      </c>
      <c r="M5" s="851">
        <f t="shared" si="4"/>
        <v>0</v>
      </c>
      <c r="O5" s="850">
        <f>+D5-D15</f>
        <v>0</v>
      </c>
      <c r="P5" s="852">
        <f>+E5-E15</f>
        <v>0</v>
      </c>
      <c r="Q5" s="852">
        <f t="shared" ref="Q5:Q10" si="8">+D5</f>
        <v>5832</v>
      </c>
      <c r="R5" s="852">
        <f>+E5</f>
        <v>5832</v>
      </c>
    </row>
    <row r="6" spans="1:18">
      <c r="A6" s="843" t="s">
        <v>874</v>
      </c>
      <c r="B6" s="849">
        <f t="shared" ref="B6:B7" si="9">+B32</f>
        <v>0</v>
      </c>
      <c r="C6" s="849">
        <f>+C32</f>
        <v>0</v>
      </c>
      <c r="D6" s="1170">
        <f t="shared" si="7"/>
        <v>3784</v>
      </c>
      <c r="E6" s="1170">
        <f t="shared" si="7"/>
        <v>2918</v>
      </c>
      <c r="F6" s="844">
        <f t="shared" si="7"/>
        <v>0</v>
      </c>
      <c r="G6" s="845">
        <f t="shared" si="7"/>
        <v>0</v>
      </c>
      <c r="H6" s="840" t="s">
        <v>874</v>
      </c>
      <c r="I6" s="854">
        <f t="shared" si="1"/>
        <v>0</v>
      </c>
      <c r="J6" s="855">
        <f t="shared" si="1"/>
        <v>0</v>
      </c>
      <c r="K6" s="855">
        <f t="shared" si="2"/>
        <v>0</v>
      </c>
      <c r="L6" s="855">
        <f t="shared" si="3"/>
        <v>0</v>
      </c>
      <c r="M6" s="855">
        <f t="shared" si="4"/>
        <v>0</v>
      </c>
      <c r="O6" s="856">
        <f t="shared" si="5"/>
        <v>362</v>
      </c>
      <c r="P6" s="857">
        <f t="shared" si="5"/>
        <v>0</v>
      </c>
      <c r="Q6" s="857">
        <f t="shared" si="8"/>
        <v>3784</v>
      </c>
      <c r="R6" s="857">
        <f t="shared" si="6"/>
        <v>2918</v>
      </c>
    </row>
    <row r="7" spans="1:18">
      <c r="A7" s="843" t="s">
        <v>875</v>
      </c>
      <c r="B7" s="849">
        <f t="shared" si="9"/>
        <v>4517610.3600000003</v>
      </c>
      <c r="C7" s="849">
        <f>+C33</f>
        <v>6884338.419999999</v>
      </c>
      <c r="D7" s="1170">
        <f t="shared" si="7"/>
        <v>37820</v>
      </c>
      <c r="E7" s="1170">
        <f t="shared" si="7"/>
        <v>59417</v>
      </c>
      <c r="F7" s="844">
        <f t="shared" si="7"/>
        <v>1.4024000000000001</v>
      </c>
      <c r="G7" s="845">
        <f t="shared" si="7"/>
        <v>2.9065000000000003</v>
      </c>
      <c r="H7" s="840" t="s">
        <v>875</v>
      </c>
      <c r="I7" s="858">
        <f t="shared" si="1"/>
        <v>391828.36000000034</v>
      </c>
      <c r="J7" s="859">
        <f t="shared" si="1"/>
        <v>481104.90000000037</v>
      </c>
      <c r="K7" s="859">
        <f t="shared" si="2"/>
        <v>4517610.3600000003</v>
      </c>
      <c r="L7" s="859">
        <f t="shared" si="3"/>
        <v>4517610.3600000003</v>
      </c>
      <c r="M7" s="859">
        <f t="shared" si="4"/>
        <v>6884338.419999999</v>
      </c>
      <c r="O7" s="860">
        <f t="shared" si="5"/>
        <v>3780</v>
      </c>
      <c r="P7" s="861">
        <f t="shared" si="5"/>
        <v>3333</v>
      </c>
      <c r="Q7" s="861">
        <f t="shared" si="8"/>
        <v>37820</v>
      </c>
      <c r="R7" s="861">
        <f t="shared" si="6"/>
        <v>59417</v>
      </c>
    </row>
    <row r="8" spans="1:18">
      <c r="A8" s="843" t="s">
        <v>876</v>
      </c>
      <c r="B8" s="849">
        <f>+B34</f>
        <v>1799950.3000000003</v>
      </c>
      <c r="C8" s="849">
        <f>+C34</f>
        <v>4135819.2</v>
      </c>
      <c r="D8" s="1170">
        <f t="shared" ref="D8:G9" si="10">+D34</f>
        <v>15970</v>
      </c>
      <c r="E8" s="1170">
        <f t="shared" si="10"/>
        <v>22801</v>
      </c>
      <c r="F8" s="844">
        <f t="shared" si="10"/>
        <v>0.55520000000000003</v>
      </c>
      <c r="G8" s="845">
        <f t="shared" si="10"/>
        <v>2.3897999999999997</v>
      </c>
      <c r="H8" s="840" t="s">
        <v>1143</v>
      </c>
      <c r="I8" s="862">
        <f t="shared" si="1"/>
        <v>450753.64000000036</v>
      </c>
      <c r="J8" s="863">
        <f t="shared" si="1"/>
        <v>1121733.6799999997</v>
      </c>
      <c r="K8" s="863">
        <f>B34</f>
        <v>1799950.3000000003</v>
      </c>
      <c r="L8" s="863">
        <f t="shared" si="3"/>
        <v>1799950.3000000003</v>
      </c>
      <c r="M8" s="863">
        <f t="shared" si="4"/>
        <v>4135819.2</v>
      </c>
      <c r="N8" s="864"/>
      <c r="O8" s="865">
        <f t="shared" si="5"/>
        <v>4820</v>
      </c>
      <c r="P8" s="866">
        <f t="shared" si="5"/>
        <v>5988</v>
      </c>
      <c r="Q8" s="866">
        <f t="shared" si="8"/>
        <v>15970</v>
      </c>
      <c r="R8" s="866">
        <f t="shared" si="6"/>
        <v>22801</v>
      </c>
    </row>
    <row r="9" spans="1:18">
      <c r="A9" s="843" t="s">
        <v>877</v>
      </c>
      <c r="B9" s="849">
        <f>+B35</f>
        <v>0</v>
      </c>
      <c r="C9" s="849">
        <f t="shared" ref="C9" si="11">+C35</f>
        <v>0</v>
      </c>
      <c r="D9" s="1170">
        <f t="shared" si="10"/>
        <v>0</v>
      </c>
      <c r="E9" s="1170">
        <f t="shared" si="10"/>
        <v>0</v>
      </c>
      <c r="F9" s="844">
        <f t="shared" si="10"/>
        <v>0</v>
      </c>
      <c r="G9" s="845">
        <f t="shared" si="10"/>
        <v>0</v>
      </c>
      <c r="H9" s="840" t="s">
        <v>877</v>
      </c>
      <c r="I9" s="867">
        <f t="shared" si="1"/>
        <v>0</v>
      </c>
      <c r="J9" s="868">
        <f t="shared" si="1"/>
        <v>0</v>
      </c>
      <c r="K9" s="868">
        <f>B35</f>
        <v>0</v>
      </c>
      <c r="L9" s="868">
        <f t="shared" si="3"/>
        <v>0</v>
      </c>
      <c r="M9" s="868">
        <f t="shared" si="4"/>
        <v>0</v>
      </c>
      <c r="N9" s="869"/>
      <c r="O9" s="870">
        <f t="shared" si="5"/>
        <v>0</v>
      </c>
      <c r="P9" s="871">
        <f t="shared" si="5"/>
        <v>0</v>
      </c>
      <c r="Q9" s="871">
        <f t="shared" si="8"/>
        <v>0</v>
      </c>
      <c r="R9" s="871">
        <f t="shared" si="6"/>
        <v>0</v>
      </c>
    </row>
    <row r="10" spans="1:18" ht="15" thickBot="1">
      <c r="A10" s="872" t="s">
        <v>878</v>
      </c>
      <c r="B10" s="1093">
        <v>0</v>
      </c>
      <c r="C10" s="1093">
        <v>0</v>
      </c>
      <c r="D10" s="873">
        <v>0</v>
      </c>
      <c r="E10" s="873">
        <v>0</v>
      </c>
      <c r="F10" s="874">
        <v>0</v>
      </c>
      <c r="G10" s="875">
        <v>0</v>
      </c>
      <c r="H10" s="876" t="s">
        <v>878</v>
      </c>
      <c r="I10" s="877">
        <f t="shared" si="1"/>
        <v>0</v>
      </c>
      <c r="J10" s="878">
        <f t="shared" si="1"/>
        <v>0</v>
      </c>
      <c r="K10" s="878">
        <f>B36</f>
        <v>0</v>
      </c>
      <c r="L10" s="878">
        <f t="shared" si="3"/>
        <v>0</v>
      </c>
      <c r="M10" s="878">
        <f t="shared" si="4"/>
        <v>0</v>
      </c>
      <c r="N10" s="879"/>
      <c r="O10" s="880">
        <f t="shared" si="5"/>
        <v>0</v>
      </c>
      <c r="P10" s="881">
        <f t="shared" si="5"/>
        <v>0</v>
      </c>
      <c r="Q10" s="881">
        <f t="shared" si="8"/>
        <v>0</v>
      </c>
      <c r="R10" s="881">
        <f t="shared" si="6"/>
        <v>0</v>
      </c>
    </row>
    <row r="11" spans="1:18" ht="15" thickBot="1">
      <c r="A11" s="1584" t="s">
        <v>828</v>
      </c>
      <c r="B11" s="1584"/>
      <c r="C11" s="1584"/>
      <c r="D11" s="1584"/>
      <c r="E11" s="1584"/>
      <c r="F11" s="1584"/>
      <c r="G11" s="1584"/>
    </row>
    <row r="12" spans="1:18" s="520" customFormat="1" ht="14.4" customHeight="1">
      <c r="A12" s="833" t="s">
        <v>816</v>
      </c>
      <c r="B12" s="834" t="s">
        <v>817</v>
      </c>
      <c r="C12" s="834" t="s">
        <v>818</v>
      </c>
      <c r="D12" s="834" t="s">
        <v>819</v>
      </c>
      <c r="E12" s="834" t="s">
        <v>820</v>
      </c>
      <c r="F12" s="834" t="s">
        <v>821</v>
      </c>
      <c r="G12" s="835" t="s">
        <v>822</v>
      </c>
    </row>
    <row r="13" spans="1:18">
      <c r="A13" s="837" t="s">
        <v>84</v>
      </c>
      <c r="B13" s="838">
        <v>5474978.6600000001</v>
      </c>
      <c r="C13" s="570">
        <v>2319038.88</v>
      </c>
      <c r="D13">
        <v>62335</v>
      </c>
      <c r="E13">
        <v>89539</v>
      </c>
      <c r="F13" s="839">
        <v>0.16569999999999999</v>
      </c>
      <c r="G13" s="1129">
        <v>0.28499999999999998</v>
      </c>
    </row>
    <row r="14" spans="1:18">
      <c r="A14" s="843" t="s">
        <v>872</v>
      </c>
      <c r="B14" s="849">
        <v>0</v>
      </c>
      <c r="C14" s="849">
        <v>9417319.0399999991</v>
      </c>
      <c r="D14">
        <v>7892</v>
      </c>
      <c r="E14">
        <v>7892</v>
      </c>
      <c r="F14" s="844">
        <v>0</v>
      </c>
      <c r="G14" s="1130">
        <v>0</v>
      </c>
    </row>
    <row r="15" spans="1:18">
      <c r="A15" s="843" t="s">
        <v>873</v>
      </c>
      <c r="B15" s="849">
        <v>0</v>
      </c>
      <c r="C15" s="849">
        <v>0</v>
      </c>
      <c r="D15">
        <v>5832</v>
      </c>
      <c r="E15">
        <v>5832</v>
      </c>
      <c r="F15" s="844">
        <v>0</v>
      </c>
      <c r="G15" s="1131">
        <v>0</v>
      </c>
    </row>
    <row r="16" spans="1:18">
      <c r="A16" s="843" t="s">
        <v>874</v>
      </c>
      <c r="B16" s="849">
        <v>0</v>
      </c>
      <c r="C16" s="849">
        <v>0</v>
      </c>
      <c r="D16" s="849">
        <v>3422</v>
      </c>
      <c r="E16" s="849">
        <v>2918</v>
      </c>
      <c r="F16" s="853">
        <v>0</v>
      </c>
      <c r="G16" s="1131">
        <v>0</v>
      </c>
    </row>
    <row r="17" spans="1:38">
      <c r="A17" s="843" t="s">
        <v>875</v>
      </c>
      <c r="B17" s="849">
        <v>4125782</v>
      </c>
      <c r="C17" s="570">
        <v>6403233.5199999986</v>
      </c>
      <c r="D17" s="849">
        <v>34040</v>
      </c>
      <c r="E17">
        <v>56084</v>
      </c>
      <c r="F17" s="853">
        <v>1.1870000000000001</v>
      </c>
      <c r="G17" s="1132">
        <v>2.7468000000000004</v>
      </c>
    </row>
    <row r="18" spans="1:38">
      <c r="A18" s="1150" t="s">
        <v>876</v>
      </c>
      <c r="B18" s="849">
        <v>1349196.66</v>
      </c>
      <c r="C18" s="849">
        <v>3014085.5200000005</v>
      </c>
      <c r="D18" s="849">
        <v>11150</v>
      </c>
      <c r="E18" s="849">
        <v>16813</v>
      </c>
      <c r="F18" s="844">
        <v>0.3881</v>
      </c>
      <c r="G18" s="1130">
        <v>1.6697000000000002</v>
      </c>
      <c r="P18" s="594"/>
      <c r="Q18" s="594"/>
    </row>
    <row r="19" spans="1:38">
      <c r="A19" s="843" t="s">
        <v>877</v>
      </c>
      <c r="B19" s="849">
        <v>0</v>
      </c>
      <c r="C19" s="849">
        <v>0</v>
      </c>
      <c r="D19" s="849">
        <v>0</v>
      </c>
      <c r="E19" s="849">
        <v>0</v>
      </c>
      <c r="F19" s="844">
        <v>0</v>
      </c>
      <c r="G19" s="1130">
        <v>0</v>
      </c>
      <c r="P19" s="594"/>
      <c r="Q19" s="594"/>
    </row>
    <row r="20" spans="1:38" ht="15" thickBot="1">
      <c r="A20" s="872" t="s">
        <v>878</v>
      </c>
      <c r="B20" s="1093">
        <v>0</v>
      </c>
      <c r="C20" s="1093">
        <v>0</v>
      </c>
      <c r="D20" s="873">
        <v>0</v>
      </c>
      <c r="E20" s="873">
        <v>0</v>
      </c>
      <c r="F20" s="874">
        <v>0</v>
      </c>
      <c r="G20" s="1133">
        <v>0</v>
      </c>
      <c r="M20" s="570"/>
      <c r="P20" s="594"/>
      <c r="Q20" s="612"/>
    </row>
    <row r="21" spans="1:38">
      <c r="B21" s="570"/>
      <c r="C21" s="570"/>
      <c r="F21" s="612"/>
      <c r="G21" s="612"/>
      <c r="M21" s="570"/>
      <c r="P21" s="594"/>
      <c r="Q21" s="612"/>
    </row>
    <row r="22" spans="1:38">
      <c r="B22" s="570"/>
      <c r="C22" s="570"/>
      <c r="F22" s="612"/>
      <c r="G22" s="612"/>
      <c r="M22" s="570"/>
      <c r="P22" s="594"/>
      <c r="Q22" s="594"/>
    </row>
    <row r="23" spans="1:38">
      <c r="F23" s="594"/>
      <c r="G23" s="594"/>
      <c r="P23" s="594"/>
      <c r="Q23" s="594"/>
    </row>
    <row r="24" spans="1:38">
      <c r="F24" s="594"/>
      <c r="G24" s="594"/>
      <c r="P24" s="594"/>
      <c r="Q24" s="594"/>
    </row>
    <row r="25" spans="1:38">
      <c r="F25" s="594"/>
      <c r="G25" s="594"/>
      <c r="P25" s="594"/>
      <c r="Q25" s="594"/>
    </row>
    <row r="26" spans="1:38">
      <c r="F26" s="594"/>
      <c r="G26" s="594"/>
      <c r="P26" s="594"/>
      <c r="Q26" s="594"/>
    </row>
    <row r="27" spans="1:38">
      <c r="F27" s="594"/>
      <c r="G27" s="594"/>
    </row>
    <row r="28" spans="1:38" ht="58.2" customHeight="1">
      <c r="A28" t="s">
        <v>816</v>
      </c>
      <c r="B28" s="45" t="s">
        <v>817</v>
      </c>
      <c r="C28" s="45" t="s">
        <v>818</v>
      </c>
      <c r="D28" s="45" t="s">
        <v>819</v>
      </c>
      <c r="E28" s="45" t="s">
        <v>820</v>
      </c>
      <c r="F28" s="616" t="s">
        <v>821</v>
      </c>
      <c r="G28" s="616" t="s">
        <v>822</v>
      </c>
      <c r="H28" s="45"/>
    </row>
    <row r="29" spans="1:38">
      <c r="A29" t="s">
        <v>84</v>
      </c>
      <c r="B29" s="570">
        <f>+AF42</f>
        <v>6317560.6699999999</v>
      </c>
      <c r="C29" s="570">
        <f>+AG42</f>
        <v>11020157.619999999</v>
      </c>
      <c r="D29">
        <f>+AD42</f>
        <v>71298</v>
      </c>
      <c r="E29">
        <f>+AE42</f>
        <v>98859</v>
      </c>
      <c r="F29" s="594">
        <f>+AA42</f>
        <v>0.19120000000000001</v>
      </c>
      <c r="G29" s="612">
        <f>+AB42</f>
        <v>0.33350000000000002</v>
      </c>
    </row>
    <row r="30" spans="1:38">
      <c r="A30" t="s">
        <v>872</v>
      </c>
      <c r="B30">
        <f t="shared" ref="B30:C32" si="12">AF44</f>
        <v>0</v>
      </c>
      <c r="C30">
        <f t="shared" si="12"/>
        <v>0</v>
      </c>
      <c r="D30">
        <f>AD44</f>
        <v>7892</v>
      </c>
      <c r="E30">
        <f t="shared" ref="D30:E32" si="13">AE44</f>
        <v>7892</v>
      </c>
      <c r="F30" s="594">
        <f t="shared" ref="F30:G32" si="14">AA44</f>
        <v>0</v>
      </c>
      <c r="G30" s="594">
        <f t="shared" si="14"/>
        <v>0</v>
      </c>
      <c r="Q30" s="570"/>
      <c r="T30" s="594"/>
      <c r="U30" s="594"/>
    </row>
    <row r="31" spans="1:38">
      <c r="A31" t="s">
        <v>873</v>
      </c>
      <c r="B31" s="570">
        <f>AF45</f>
        <v>0</v>
      </c>
      <c r="C31" s="570">
        <f t="shared" si="12"/>
        <v>0</v>
      </c>
      <c r="D31">
        <f t="shared" si="13"/>
        <v>5832</v>
      </c>
      <c r="E31">
        <f>AE45</f>
        <v>5832</v>
      </c>
      <c r="F31" s="594">
        <f t="shared" si="14"/>
        <v>0</v>
      </c>
      <c r="G31" s="594">
        <f t="shared" si="14"/>
        <v>0</v>
      </c>
      <c r="T31" s="594"/>
      <c r="U31" s="594"/>
    </row>
    <row r="32" spans="1:38">
      <c r="A32" s="1153" t="s">
        <v>874</v>
      </c>
      <c r="B32" s="1161">
        <f t="shared" si="12"/>
        <v>0</v>
      </c>
      <c r="C32" s="1161">
        <f t="shared" si="12"/>
        <v>0</v>
      </c>
      <c r="D32" s="1153">
        <f t="shared" si="13"/>
        <v>3784</v>
      </c>
      <c r="E32" s="1153">
        <f t="shared" si="13"/>
        <v>2918</v>
      </c>
      <c r="F32" s="1155">
        <f t="shared" si="14"/>
        <v>0</v>
      </c>
      <c r="G32" s="1155">
        <f t="shared" si="14"/>
        <v>0</v>
      </c>
      <c r="T32" s="594"/>
      <c r="U32" s="594"/>
      <c r="AC32" s="93"/>
      <c r="AE32" s="570"/>
      <c r="AF32" s="594"/>
      <c r="AG32" s="612"/>
      <c r="AL32" s="570"/>
    </row>
    <row r="33" spans="1:33">
      <c r="A33" s="1162" t="s">
        <v>875</v>
      </c>
      <c r="B33" s="1164">
        <f>AF50+AF53+AF56+AF59+AF62+AF65+AF68+AF71</f>
        <v>4517610.3600000003</v>
      </c>
      <c r="C33" s="1164">
        <f>AG50+AG53+AG56+AG59+AG62+AG65+AG68+AG71</f>
        <v>6884338.419999999</v>
      </c>
      <c r="D33" s="1162">
        <f>AD50+AD53+AD56+AD59+AD62+AD65+AD68+AD71</f>
        <v>37820</v>
      </c>
      <c r="E33" s="1162">
        <f>AE50+AE53+AE56+AE59+AE62+AE65+AE68+AE71</f>
        <v>59417</v>
      </c>
      <c r="F33" s="1165">
        <f>AA50+AA53+AA56+AA59+AA62+AA65+AA68+AA71</f>
        <v>1.4024000000000001</v>
      </c>
      <c r="G33" s="1165">
        <f>AB50+AB53+AB56+AB59+AB62+AB65+AB68+AB71</f>
        <v>2.9065000000000003</v>
      </c>
      <c r="T33" s="594"/>
      <c r="U33" s="594"/>
    </row>
    <row r="34" spans="1:33">
      <c r="A34" s="1150" t="s">
        <v>1140</v>
      </c>
      <c r="B34" s="1151">
        <f>AF51+AF54+AF57+AF60+AF63+AF66+AF69+AF72</f>
        <v>1799950.3000000003</v>
      </c>
      <c r="C34" s="1151">
        <f>AG51+AG54+AG57+AG60+AG63+AG66+AG69+AG72</f>
        <v>4135819.2</v>
      </c>
      <c r="D34" s="1150">
        <f>AD51+AD54+AD57+AD60+AD63+AD66+AD69+AD72</f>
        <v>15970</v>
      </c>
      <c r="E34" s="1150">
        <f>AE51+AE54+AE57+AE60+AE63+AE66+AE69+AE72</f>
        <v>22801</v>
      </c>
      <c r="F34" s="1152">
        <f>AA51+AA54+AA57+AA60+AA60+AA63+AA66+AA69+AA72</f>
        <v>0.55520000000000003</v>
      </c>
      <c r="G34" s="1152">
        <f>AB51+AB54+AB57+AB60+AB63+AB66+AB69+AB72</f>
        <v>2.3897999999999997</v>
      </c>
    </row>
    <row r="35" spans="1:33">
      <c r="A35" s="1156" t="s">
        <v>877</v>
      </c>
      <c r="B35" s="1156">
        <f>AF71</f>
        <v>0</v>
      </c>
      <c r="C35" s="1158">
        <f>AG73</f>
        <v>0</v>
      </c>
      <c r="D35" s="1156">
        <f>AD71</f>
        <v>0</v>
      </c>
      <c r="E35" s="1156">
        <f>AE73</f>
        <v>0</v>
      </c>
      <c r="F35" s="1159">
        <f>AA71</f>
        <v>0</v>
      </c>
      <c r="G35" s="1159">
        <f>AB73</f>
        <v>0</v>
      </c>
    </row>
    <row r="36" spans="1:33">
      <c r="A36" t="s">
        <v>878</v>
      </c>
      <c r="F36" s="594"/>
      <c r="G36" s="594"/>
    </row>
    <row r="38" spans="1:33">
      <c r="Z38" s="570">
        <f>+Z50+Z53+Z56+Z59+Z62+Z65+Z68+Z71</f>
        <v>19411954.129999999</v>
      </c>
    </row>
    <row r="39" spans="1:33">
      <c r="Z39" s="570">
        <f>+Z51+Z54+Z57+Z60+Z63+Z66+Z69+Z72</f>
        <v>13628049.859999999</v>
      </c>
    </row>
    <row r="41" spans="1:33">
      <c r="T41" s="1254" t="s">
        <v>816</v>
      </c>
      <c r="U41" s="1254" t="s">
        <v>1000</v>
      </c>
      <c r="V41" s="1254" t="s">
        <v>1001</v>
      </c>
      <c r="W41" s="1254" t="s">
        <v>588</v>
      </c>
      <c r="X41" s="1254" t="s">
        <v>1004</v>
      </c>
      <c r="Y41" s="1254" t="s">
        <v>1006</v>
      </c>
      <c r="Z41" s="1254" t="s">
        <v>1037</v>
      </c>
      <c r="AA41" s="1254" t="s">
        <v>821</v>
      </c>
      <c r="AB41" s="1254" t="s">
        <v>822</v>
      </c>
      <c r="AC41" s="1254" t="s">
        <v>1038</v>
      </c>
      <c r="AD41" s="1254" t="s">
        <v>819</v>
      </c>
      <c r="AE41" s="1254" t="s">
        <v>820</v>
      </c>
      <c r="AF41" s="1254" t="s">
        <v>817</v>
      </c>
      <c r="AG41" s="1254" t="s">
        <v>818</v>
      </c>
    </row>
    <row r="42" spans="1:33">
      <c r="T42" s="1245" t="s">
        <v>1235</v>
      </c>
      <c r="U42" s="1245"/>
      <c r="V42" s="1245">
        <v>383</v>
      </c>
      <c r="W42" s="1245" t="s">
        <v>1123</v>
      </c>
      <c r="X42" s="1246">
        <v>46674</v>
      </c>
      <c r="Y42" s="1245">
        <v>-43</v>
      </c>
      <c r="Z42" s="1247">
        <v>33040004</v>
      </c>
      <c r="AA42" s="1248">
        <v>0.19120000000000001</v>
      </c>
      <c r="AB42" s="1249">
        <v>0.33350000000000002</v>
      </c>
      <c r="AC42" s="1245">
        <v>218589</v>
      </c>
      <c r="AD42" s="1245">
        <v>71298</v>
      </c>
      <c r="AE42" s="1245">
        <v>98859</v>
      </c>
      <c r="AF42" s="1247">
        <v>6317560.6699999999</v>
      </c>
      <c r="AG42" s="1247">
        <v>11020157.619999999</v>
      </c>
    </row>
    <row r="43" spans="1:33">
      <c r="E43" s="93"/>
      <c r="H43" s="594"/>
      <c r="I43" s="594"/>
      <c r="T43" s="1156" t="s">
        <v>1124</v>
      </c>
      <c r="U43" s="1156"/>
      <c r="V43" s="1156">
        <v>383</v>
      </c>
      <c r="W43" s="1157" t="s">
        <v>1123</v>
      </c>
      <c r="X43" s="1157">
        <v>46674</v>
      </c>
      <c r="Y43" s="1156">
        <v>-43</v>
      </c>
      <c r="Z43" s="1158">
        <v>0</v>
      </c>
      <c r="AA43" s="1159">
        <v>0</v>
      </c>
      <c r="AB43" s="1160">
        <v>0</v>
      </c>
      <c r="AC43" s="1156">
        <v>0</v>
      </c>
      <c r="AD43" s="1156">
        <v>0</v>
      </c>
      <c r="AE43" s="1156">
        <v>0</v>
      </c>
      <c r="AF43" s="1158">
        <v>0</v>
      </c>
      <c r="AG43" s="1158">
        <v>0</v>
      </c>
    </row>
    <row r="44" spans="1:33">
      <c r="E44" s="93"/>
      <c r="H44" s="594"/>
      <c r="I44" s="594"/>
      <c r="T44" s="1153" t="s">
        <v>872</v>
      </c>
      <c r="U44" s="1153"/>
      <c r="V44" s="1153">
        <v>40</v>
      </c>
      <c r="W44" s="1153" t="s">
        <v>1123</v>
      </c>
      <c r="X44" s="1154" t="s">
        <v>1187</v>
      </c>
      <c r="Y44" s="1153"/>
      <c r="Z44" s="1153">
        <v>0</v>
      </c>
      <c r="AA44" s="1155">
        <v>0</v>
      </c>
      <c r="AB44" s="1155">
        <v>0</v>
      </c>
      <c r="AC44" s="1153">
        <v>7892</v>
      </c>
      <c r="AD44" s="1153">
        <v>7892</v>
      </c>
      <c r="AE44" s="1153">
        <v>7892</v>
      </c>
      <c r="AF44" s="1153">
        <v>0</v>
      </c>
      <c r="AG44" s="1153">
        <v>0</v>
      </c>
    </row>
    <row r="45" spans="1:33">
      <c r="E45" s="93"/>
      <c r="G45" s="570"/>
      <c r="H45" s="594"/>
      <c r="I45" s="612"/>
      <c r="N45" s="570"/>
      <c r="T45" s="1156" t="s">
        <v>873</v>
      </c>
      <c r="U45" s="1156"/>
      <c r="V45" s="1156">
        <v>64</v>
      </c>
      <c r="W45" s="1157" t="s">
        <v>1171</v>
      </c>
      <c r="X45" s="1157" t="s">
        <v>1206</v>
      </c>
      <c r="Y45" s="1156"/>
      <c r="Z45" s="1158">
        <v>0</v>
      </c>
      <c r="AA45" s="1159">
        <v>0</v>
      </c>
      <c r="AB45" s="1160">
        <v>0</v>
      </c>
      <c r="AC45" s="1156">
        <v>5832</v>
      </c>
      <c r="AD45" s="1156">
        <v>5832</v>
      </c>
      <c r="AE45" s="1156">
        <v>5832</v>
      </c>
      <c r="AF45" s="1158">
        <v>0</v>
      </c>
      <c r="AG45" s="1158">
        <v>0</v>
      </c>
    </row>
    <row r="46" spans="1:33">
      <c r="D46" s="93"/>
      <c r="E46" s="93"/>
      <c r="G46" s="570"/>
      <c r="H46" s="594"/>
      <c r="I46" s="594"/>
      <c r="T46" s="1153" t="s">
        <v>1125</v>
      </c>
      <c r="U46" s="1153"/>
      <c r="V46" s="1153">
        <v>139</v>
      </c>
      <c r="W46" s="1154" t="s">
        <v>1184</v>
      </c>
      <c r="X46" s="1154">
        <v>46407</v>
      </c>
      <c r="Y46" s="1153">
        <v>-17</v>
      </c>
      <c r="Z46" s="1161">
        <v>0</v>
      </c>
      <c r="AA46" s="1155">
        <v>0</v>
      </c>
      <c r="AB46" s="1155">
        <v>0</v>
      </c>
      <c r="AC46" s="1153">
        <v>4916</v>
      </c>
      <c r="AD46" s="1153">
        <v>3784</v>
      </c>
      <c r="AE46" s="1153">
        <v>2918</v>
      </c>
      <c r="AF46" s="1161">
        <v>0</v>
      </c>
      <c r="AG46" s="1161">
        <v>0</v>
      </c>
    </row>
    <row r="47" spans="1:33">
      <c r="E47" s="93"/>
      <c r="G47" s="570"/>
      <c r="H47" s="594"/>
      <c r="I47" s="612"/>
      <c r="N47" s="570"/>
      <c r="T47" s="1156" t="s">
        <v>1126</v>
      </c>
      <c r="U47" s="1156"/>
      <c r="V47" s="1156">
        <v>289</v>
      </c>
      <c r="W47" s="1157" t="s">
        <v>1127</v>
      </c>
      <c r="X47" s="1157">
        <v>46592</v>
      </c>
      <c r="Y47" s="1156">
        <v>-43</v>
      </c>
      <c r="Z47" s="1158">
        <v>33040004</v>
      </c>
      <c r="AA47" s="1159">
        <v>0.19120000000000001</v>
      </c>
      <c r="AB47" s="1160">
        <v>0.33350000000000002</v>
      </c>
      <c r="AC47" s="1156">
        <v>196590</v>
      </c>
      <c r="AD47" s="1156">
        <v>53790</v>
      </c>
      <c r="AE47" s="1156">
        <v>82218</v>
      </c>
      <c r="AF47" s="1158">
        <v>6317560.6699999999</v>
      </c>
      <c r="AG47" s="1158">
        <v>11020157.619999999</v>
      </c>
    </row>
    <row r="48" spans="1:33">
      <c r="E48" s="93"/>
      <c r="G48" s="570"/>
      <c r="H48" s="594"/>
      <c r="I48" s="612"/>
      <c r="N48" s="570"/>
      <c r="T48" s="1153" t="s">
        <v>1128</v>
      </c>
      <c r="U48" s="1153"/>
      <c r="V48" s="1153">
        <v>289</v>
      </c>
      <c r="W48" s="1154" t="s">
        <v>1127</v>
      </c>
      <c r="X48" s="1154">
        <v>46592</v>
      </c>
      <c r="Y48" s="1153">
        <v>-43</v>
      </c>
      <c r="Z48" s="1161">
        <v>33040004</v>
      </c>
      <c r="AA48" s="1155">
        <v>0.19120000000000001</v>
      </c>
      <c r="AB48" s="1155">
        <v>0.33350000000000002</v>
      </c>
      <c r="AC48" s="1153">
        <v>196590</v>
      </c>
      <c r="AD48" s="1153">
        <v>53790</v>
      </c>
      <c r="AE48" s="1153">
        <v>82218</v>
      </c>
      <c r="AF48" s="1161">
        <v>6317560.6699999999</v>
      </c>
      <c r="AG48" s="1161">
        <v>11020157.619999999</v>
      </c>
    </row>
    <row r="49" spans="4:33">
      <c r="E49" s="93"/>
      <c r="G49" s="570"/>
      <c r="H49" s="594"/>
      <c r="I49" s="612"/>
      <c r="N49" s="570"/>
      <c r="T49" s="1245" t="s">
        <v>1129</v>
      </c>
      <c r="U49" s="1245"/>
      <c r="V49" s="1245">
        <v>228</v>
      </c>
      <c r="W49" s="1245" t="s">
        <v>1127</v>
      </c>
      <c r="X49" s="1246">
        <v>46516</v>
      </c>
      <c r="Y49" s="1245">
        <v>-34</v>
      </c>
      <c r="Z49" s="1247">
        <v>8900038.4800000004</v>
      </c>
      <c r="AA49" s="1248">
        <v>0.41199999999999998</v>
      </c>
      <c r="AB49" s="1249">
        <v>0.18559999999999999</v>
      </c>
      <c r="AC49" s="1245">
        <v>52360</v>
      </c>
      <c r="AD49" s="1245">
        <v>26590</v>
      </c>
      <c r="AE49" s="1245">
        <v>12888</v>
      </c>
      <c r="AF49" s="1247">
        <v>3667192.09</v>
      </c>
      <c r="AG49" s="1247">
        <v>1651772.4</v>
      </c>
    </row>
    <row r="50" spans="4:33">
      <c r="D50" s="93"/>
      <c r="E50" s="93"/>
      <c r="G50" s="570"/>
      <c r="H50" s="594"/>
      <c r="I50" s="594"/>
      <c r="T50" s="1250" t="s">
        <v>1130</v>
      </c>
      <c r="U50" s="1250"/>
      <c r="V50" s="1250">
        <v>228</v>
      </c>
      <c r="W50" s="1251" t="s">
        <v>1127</v>
      </c>
      <c r="X50" s="1251">
        <v>46516</v>
      </c>
      <c r="Y50" s="1250">
        <v>-34</v>
      </c>
      <c r="Z50" s="1252">
        <v>5304527.6500000004</v>
      </c>
      <c r="AA50" s="1253">
        <v>0.39589999999999997</v>
      </c>
      <c r="AB50" s="1253">
        <v>0.31140000000000001</v>
      </c>
      <c r="AC50" s="1250">
        <v>29670</v>
      </c>
      <c r="AD50" s="1250">
        <v>16920</v>
      </c>
      <c r="AE50" s="1250">
        <v>12888</v>
      </c>
      <c r="AF50" s="1252">
        <v>2099874</v>
      </c>
      <c r="AG50" s="1252">
        <v>1651772.4</v>
      </c>
    </row>
    <row r="51" spans="4:33">
      <c r="E51" s="93"/>
      <c r="G51" s="570"/>
      <c r="H51" s="594"/>
      <c r="I51" s="612"/>
      <c r="N51" s="570"/>
      <c r="T51" s="1162" t="s">
        <v>1131</v>
      </c>
      <c r="U51" s="1162"/>
      <c r="V51" s="1162">
        <v>109</v>
      </c>
      <c r="W51" s="1163">
        <v>46315</v>
      </c>
      <c r="X51" s="1163">
        <v>46442</v>
      </c>
      <c r="Y51" s="1162">
        <v>-20</v>
      </c>
      <c r="Z51" s="1164">
        <v>3595510.83</v>
      </c>
      <c r="AA51" s="1165">
        <v>0.43590000000000001</v>
      </c>
      <c r="AB51" s="1166">
        <v>0</v>
      </c>
      <c r="AC51" s="1162">
        <v>22690</v>
      </c>
      <c r="AD51" s="1162">
        <v>9670</v>
      </c>
      <c r="AE51" s="1162">
        <v>0</v>
      </c>
      <c r="AF51" s="1164">
        <v>1567318.09</v>
      </c>
      <c r="AG51" s="1164">
        <v>0</v>
      </c>
    </row>
    <row r="52" spans="4:33">
      <c r="E52" s="93"/>
      <c r="G52" s="570"/>
      <c r="H52" s="594"/>
      <c r="I52" s="612"/>
      <c r="N52" s="570"/>
      <c r="T52" s="1245" t="s">
        <v>1132</v>
      </c>
      <c r="U52" s="1245"/>
      <c r="V52" s="1245">
        <v>192</v>
      </c>
      <c r="W52" s="1246" t="s">
        <v>1183</v>
      </c>
      <c r="X52" s="1246">
        <v>46513</v>
      </c>
      <c r="Y52" s="1245">
        <v>-32</v>
      </c>
      <c r="Z52" s="1247">
        <v>5488541.4800000004</v>
      </c>
      <c r="AA52" s="1248">
        <v>0.2707</v>
      </c>
      <c r="AB52" s="1249">
        <v>0.41389999999999999</v>
      </c>
      <c r="AC52" s="1245">
        <v>32770</v>
      </c>
      <c r="AD52" s="1245">
        <v>15120</v>
      </c>
      <c r="AE52" s="1245">
        <v>16583</v>
      </c>
      <c r="AF52" s="1247">
        <v>1485474.61</v>
      </c>
      <c r="AG52" s="1247">
        <v>2271649.8199999998</v>
      </c>
    </row>
    <row r="53" spans="4:33">
      <c r="D53" s="93"/>
      <c r="E53" s="93"/>
      <c r="G53" s="570"/>
      <c r="H53" s="594"/>
      <c r="I53" s="594"/>
      <c r="T53" s="1250" t="s">
        <v>1130</v>
      </c>
      <c r="U53" s="1250"/>
      <c r="V53" s="1250">
        <v>192</v>
      </c>
      <c r="W53" s="1251" t="s">
        <v>1183</v>
      </c>
      <c r="X53" s="1251">
        <v>46513</v>
      </c>
      <c r="Y53" s="1250">
        <v>-32</v>
      </c>
      <c r="Z53" s="1252">
        <v>3300493.47</v>
      </c>
      <c r="AA53" s="1253">
        <v>0.3962</v>
      </c>
      <c r="AB53" s="1253">
        <v>0.35639999999999999</v>
      </c>
      <c r="AC53" s="1250">
        <v>20200</v>
      </c>
      <c r="AD53" s="1250">
        <v>11220</v>
      </c>
      <c r="AE53" s="1250">
        <v>10065</v>
      </c>
      <c r="AF53" s="1252">
        <v>1307556</v>
      </c>
      <c r="AG53" s="1252">
        <v>1176180</v>
      </c>
    </row>
    <row r="54" spans="4:33">
      <c r="E54" s="93"/>
      <c r="G54" s="570"/>
      <c r="H54" s="594"/>
      <c r="I54" s="612"/>
      <c r="N54" s="570"/>
      <c r="T54" s="1162" t="s">
        <v>1131</v>
      </c>
      <c r="U54" s="1162"/>
      <c r="V54" s="1162">
        <v>43</v>
      </c>
      <c r="W54" s="1163" t="s">
        <v>1207</v>
      </c>
      <c r="X54" s="1163">
        <v>46382</v>
      </c>
      <c r="Y54" s="1162">
        <v>27</v>
      </c>
      <c r="Z54" s="1164">
        <v>2188048.0099999998</v>
      </c>
      <c r="AA54" s="1165">
        <v>8.1299999999999997E-2</v>
      </c>
      <c r="AB54" s="1166">
        <v>0.50070000000000003</v>
      </c>
      <c r="AC54" s="1162">
        <v>12570</v>
      </c>
      <c r="AD54" s="1162">
        <v>3900</v>
      </c>
      <c r="AE54" s="1162">
        <v>6518</v>
      </c>
      <c r="AF54" s="1164">
        <v>177918.61</v>
      </c>
      <c r="AG54" s="1164">
        <v>1095469.82</v>
      </c>
    </row>
    <row r="55" spans="4:33">
      <c r="D55" s="93"/>
      <c r="E55" s="93"/>
      <c r="G55" s="570"/>
      <c r="H55" s="594"/>
      <c r="I55" s="594"/>
      <c r="T55" s="1245" t="s">
        <v>1133</v>
      </c>
      <c r="U55" s="1245"/>
      <c r="V55" s="1245">
        <v>161</v>
      </c>
      <c r="W55" s="1246" t="s">
        <v>1185</v>
      </c>
      <c r="X55" s="1246">
        <v>46510</v>
      </c>
      <c r="Y55" s="1245">
        <v>-29</v>
      </c>
      <c r="Z55" s="1247">
        <v>3259356.46</v>
      </c>
      <c r="AA55" s="1248">
        <v>0.23719999999999999</v>
      </c>
      <c r="AB55" s="1249">
        <v>0.44750000000000001</v>
      </c>
      <c r="AC55" s="1245">
        <v>19980</v>
      </c>
      <c r="AD55" s="1245">
        <v>8300</v>
      </c>
      <c r="AE55" s="1245">
        <v>10329</v>
      </c>
      <c r="AF55" s="1247">
        <v>773065.6</v>
      </c>
      <c r="AG55" s="1247">
        <v>1458723.44</v>
      </c>
    </row>
    <row r="56" spans="4:33">
      <c r="E56" s="93"/>
      <c r="G56" s="570"/>
      <c r="H56" s="594"/>
      <c r="I56" s="612"/>
      <c r="N56" s="570"/>
      <c r="T56" s="1250" t="s">
        <v>1130</v>
      </c>
      <c r="U56" s="1250"/>
      <c r="V56" s="1250">
        <v>161</v>
      </c>
      <c r="W56" s="1251" t="s">
        <v>1185</v>
      </c>
      <c r="X56" s="1251">
        <v>46510</v>
      </c>
      <c r="Y56" s="1250">
        <v>-29</v>
      </c>
      <c r="Z56" s="1252">
        <v>1818912.7</v>
      </c>
      <c r="AA56" s="1253">
        <v>0.39489999999999997</v>
      </c>
      <c r="AB56" s="1253">
        <v>0.37909999999999999</v>
      </c>
      <c r="AC56" s="1250">
        <v>11220</v>
      </c>
      <c r="AD56" s="1250">
        <v>5900</v>
      </c>
      <c r="AE56" s="1250">
        <v>5540</v>
      </c>
      <c r="AF56" s="1252">
        <v>718352</v>
      </c>
      <c r="AG56" s="1252">
        <v>689482.4</v>
      </c>
    </row>
    <row r="57" spans="4:33">
      <c r="E57" s="93"/>
      <c r="G57" s="570"/>
      <c r="H57" s="594"/>
      <c r="I57" s="612"/>
      <c r="N57" s="570"/>
      <c r="T57" s="1162" t="s">
        <v>1131</v>
      </c>
      <c r="U57" s="1162"/>
      <c r="V57" s="1162">
        <v>38</v>
      </c>
      <c r="W57" s="1163" t="s">
        <v>1236</v>
      </c>
      <c r="X57" s="1163">
        <v>46394</v>
      </c>
      <c r="Y57" s="1162">
        <v>10</v>
      </c>
      <c r="Z57" s="1164">
        <v>1440443.75</v>
      </c>
      <c r="AA57" s="1165">
        <v>3.7999999999999999E-2</v>
      </c>
      <c r="AB57" s="1166">
        <v>0.53400000000000003</v>
      </c>
      <c r="AC57" s="1162">
        <v>8760</v>
      </c>
      <c r="AD57" s="1162">
        <v>2400</v>
      </c>
      <c r="AE57" s="1162">
        <v>4789</v>
      </c>
      <c r="AF57" s="1164">
        <v>54713.599999999999</v>
      </c>
      <c r="AG57" s="1164">
        <v>769241.04</v>
      </c>
    </row>
    <row r="58" spans="4:33">
      <c r="D58" s="93"/>
      <c r="E58" s="93"/>
      <c r="G58" s="570"/>
      <c r="H58" s="594"/>
      <c r="I58" s="594"/>
      <c r="T58" s="1245" t="s">
        <v>1134</v>
      </c>
      <c r="U58" s="1245"/>
      <c r="V58" s="1245">
        <v>169</v>
      </c>
      <c r="W58" s="1245" t="s">
        <v>1172</v>
      </c>
      <c r="X58" s="1246">
        <v>46529</v>
      </c>
      <c r="Y58" s="1245">
        <v>-35</v>
      </c>
      <c r="Z58" s="1247">
        <v>3255276.56</v>
      </c>
      <c r="AA58" s="1248">
        <v>0.12039999999999999</v>
      </c>
      <c r="AB58" s="1249">
        <v>0.55759999999999998</v>
      </c>
      <c r="AC58" s="1245">
        <v>19500</v>
      </c>
      <c r="AD58" s="1245">
        <v>3780</v>
      </c>
      <c r="AE58" s="1245">
        <v>12172</v>
      </c>
      <c r="AF58" s="1247">
        <v>391828.36</v>
      </c>
      <c r="AG58" s="1247">
        <v>1815165.56</v>
      </c>
    </row>
    <row r="59" spans="4:33">
      <c r="D59" s="93"/>
      <c r="E59" s="93"/>
      <c r="G59" s="570"/>
      <c r="H59" s="594"/>
      <c r="I59" s="594"/>
      <c r="T59" s="1250" t="s">
        <v>1130</v>
      </c>
      <c r="U59" s="1250"/>
      <c r="V59" s="1250">
        <v>169</v>
      </c>
      <c r="W59" s="1251" t="s">
        <v>1172</v>
      </c>
      <c r="X59" s="1251">
        <v>46529</v>
      </c>
      <c r="Y59" s="1250">
        <v>-35</v>
      </c>
      <c r="Z59" s="1252">
        <v>1818912.7</v>
      </c>
      <c r="AA59" s="1253">
        <v>0.21540000000000001</v>
      </c>
      <c r="AB59" s="1253">
        <v>0.42670000000000002</v>
      </c>
      <c r="AC59" s="1250">
        <v>12870</v>
      </c>
      <c r="AD59" s="1250">
        <v>3780</v>
      </c>
      <c r="AE59" s="1250">
        <v>7672</v>
      </c>
      <c r="AF59" s="1252">
        <v>391828.36</v>
      </c>
      <c r="AG59" s="1252">
        <v>776040.32</v>
      </c>
    </row>
    <row r="60" spans="4:33">
      <c r="D60" s="93"/>
      <c r="E60" s="93"/>
      <c r="G60" s="570"/>
      <c r="H60" s="594"/>
      <c r="I60" s="594"/>
      <c r="T60" s="1162" t="s">
        <v>1131</v>
      </c>
      <c r="U60" s="1162"/>
      <c r="V60" s="1162">
        <v>106</v>
      </c>
      <c r="W60" s="1163" t="s">
        <v>1190</v>
      </c>
      <c r="X60" s="1163">
        <v>46450</v>
      </c>
      <c r="Y60" s="1162">
        <v>-31</v>
      </c>
      <c r="Z60" s="1164">
        <v>1436363.86</v>
      </c>
      <c r="AA60" s="1165">
        <v>0</v>
      </c>
      <c r="AB60" s="1165">
        <v>0.72340000000000004</v>
      </c>
      <c r="AC60" s="1162">
        <v>6630</v>
      </c>
      <c r="AD60" s="1162">
        <v>0</v>
      </c>
      <c r="AE60" s="1162">
        <v>4500</v>
      </c>
      <c r="AF60" s="1162">
        <v>0</v>
      </c>
      <c r="AG60" s="1164">
        <v>1039125.24</v>
      </c>
    </row>
    <row r="61" spans="4:33">
      <c r="D61" s="93"/>
      <c r="E61" s="93"/>
      <c r="G61" s="570"/>
      <c r="H61" s="594"/>
      <c r="I61" s="594"/>
      <c r="T61" s="1245" t="s">
        <v>1135</v>
      </c>
      <c r="U61" s="1245"/>
      <c r="V61" s="1245">
        <v>194</v>
      </c>
      <c r="W61" s="1246" t="s">
        <v>1181</v>
      </c>
      <c r="X61" s="1246">
        <v>46568</v>
      </c>
      <c r="Y61" s="1245">
        <v>-23</v>
      </c>
      <c r="Z61" s="1247">
        <v>4767621.3499999996</v>
      </c>
      <c r="AA61" s="1248">
        <v>0</v>
      </c>
      <c r="AB61" s="1249">
        <v>0.19889999999999999</v>
      </c>
      <c r="AC61" s="1245">
        <v>27620</v>
      </c>
      <c r="AD61" s="1245">
        <v>0</v>
      </c>
      <c r="AE61" s="1245">
        <v>8616</v>
      </c>
      <c r="AF61" s="1247">
        <v>0</v>
      </c>
      <c r="AG61" s="1247">
        <v>948352</v>
      </c>
    </row>
    <row r="62" spans="4:33">
      <c r="D62" s="93"/>
      <c r="E62" s="93"/>
      <c r="G62" s="570"/>
      <c r="H62" s="594"/>
      <c r="I62" s="594"/>
      <c r="T62" s="1250" t="s">
        <v>1130</v>
      </c>
      <c r="U62" s="1250"/>
      <c r="V62" s="1250">
        <v>194</v>
      </c>
      <c r="W62" s="1251" t="s">
        <v>1181</v>
      </c>
      <c r="X62" s="1251">
        <v>46568</v>
      </c>
      <c r="Y62" s="1250">
        <v>-23</v>
      </c>
      <c r="Z62" s="1252">
        <v>2945668.71</v>
      </c>
      <c r="AA62" s="1253">
        <v>0</v>
      </c>
      <c r="AB62" s="1253">
        <v>0.32190000000000002</v>
      </c>
      <c r="AC62" s="1250">
        <v>17500</v>
      </c>
      <c r="AD62" s="1250">
        <v>0</v>
      </c>
      <c r="AE62" s="1250">
        <v>8616</v>
      </c>
      <c r="AF62" s="1252">
        <v>0</v>
      </c>
      <c r="AG62" s="1252">
        <v>948352</v>
      </c>
    </row>
    <row r="63" spans="4:33">
      <c r="D63" s="93"/>
      <c r="E63" s="93"/>
      <c r="G63" s="570"/>
      <c r="H63" s="594"/>
      <c r="I63" s="594"/>
      <c r="T63" s="1162" t="s">
        <v>1131</v>
      </c>
      <c r="U63" s="1162"/>
      <c r="V63" s="1162">
        <v>99</v>
      </c>
      <c r="W63" s="1163">
        <v>46354</v>
      </c>
      <c r="X63" s="1163">
        <v>46473</v>
      </c>
      <c r="Y63" s="1162">
        <v>-8</v>
      </c>
      <c r="Z63" s="1164">
        <v>1821952.64</v>
      </c>
      <c r="AA63" s="1165">
        <v>0</v>
      </c>
      <c r="AB63" s="1166">
        <v>0</v>
      </c>
      <c r="AC63" s="1162">
        <v>10120</v>
      </c>
      <c r="AD63" s="1162">
        <v>0</v>
      </c>
      <c r="AE63" s="1162">
        <v>0</v>
      </c>
      <c r="AF63" s="1164">
        <v>0</v>
      </c>
      <c r="AG63" s="1164">
        <v>0</v>
      </c>
    </row>
    <row r="64" spans="4:33">
      <c r="D64" s="93"/>
      <c r="E64" s="93"/>
      <c r="G64" s="570"/>
      <c r="H64" s="594"/>
      <c r="I64" s="594"/>
      <c r="T64" s="1245" t="s">
        <v>1136</v>
      </c>
      <c r="U64" s="1245"/>
      <c r="V64" s="1245">
        <v>206</v>
      </c>
      <c r="W64" s="1246" t="s">
        <v>1183</v>
      </c>
      <c r="X64" s="1246">
        <v>46592</v>
      </c>
      <c r="Y64" s="1245">
        <v>-43</v>
      </c>
      <c r="Z64" s="1247">
        <v>4985962.53</v>
      </c>
      <c r="AA64" s="1248">
        <v>0</v>
      </c>
      <c r="AB64" s="1249">
        <v>0.48099999999999998</v>
      </c>
      <c r="AC64" s="1245">
        <v>28060</v>
      </c>
      <c r="AD64" s="1245">
        <v>0</v>
      </c>
      <c r="AE64" s="1245">
        <v>17210</v>
      </c>
      <c r="AF64" s="1247">
        <v>0</v>
      </c>
      <c r="AG64" s="1247">
        <v>2398345.59</v>
      </c>
    </row>
    <row r="65" spans="4:33">
      <c r="D65" s="93"/>
      <c r="E65" s="93"/>
      <c r="G65" s="570"/>
      <c r="H65" s="594"/>
      <c r="I65" s="594"/>
      <c r="T65" s="1250" t="s">
        <v>1130</v>
      </c>
      <c r="U65" s="1250"/>
      <c r="V65" s="1250">
        <v>206</v>
      </c>
      <c r="W65" s="1251" t="s">
        <v>1183</v>
      </c>
      <c r="X65" s="1251">
        <v>46592</v>
      </c>
      <c r="Y65" s="1250">
        <v>-43</v>
      </c>
      <c r="Z65" s="1252">
        <v>2941183.79</v>
      </c>
      <c r="AA65" s="1253">
        <v>0</v>
      </c>
      <c r="AB65" s="1253">
        <v>0.40410000000000001</v>
      </c>
      <c r="AC65" s="1250">
        <v>17340</v>
      </c>
      <c r="AD65" s="1250">
        <v>0</v>
      </c>
      <c r="AE65" s="1250">
        <v>10424</v>
      </c>
      <c r="AF65" s="1252">
        <v>0</v>
      </c>
      <c r="AG65" s="1252">
        <v>1188599.8999999999</v>
      </c>
    </row>
    <row r="66" spans="4:33">
      <c r="D66" s="93"/>
      <c r="E66" s="93"/>
      <c r="G66" s="570"/>
      <c r="H66" s="594"/>
      <c r="I66" s="594"/>
      <c r="T66" s="1162" t="s">
        <v>1131</v>
      </c>
      <c r="U66" s="1162"/>
      <c r="V66" s="1162">
        <v>103</v>
      </c>
      <c r="W66" s="1163" t="s">
        <v>1198</v>
      </c>
      <c r="X66" s="1163">
        <v>46487</v>
      </c>
      <c r="Y66" s="1162">
        <v>-20</v>
      </c>
      <c r="Z66" s="1164">
        <v>2044778.74</v>
      </c>
      <c r="AA66" s="1165">
        <v>0</v>
      </c>
      <c r="AB66" s="1166">
        <v>0.59160000000000001</v>
      </c>
      <c r="AC66" s="1162">
        <v>10720</v>
      </c>
      <c r="AD66" s="1162">
        <v>0</v>
      </c>
      <c r="AE66" s="1162">
        <v>6786</v>
      </c>
      <c r="AF66" s="1164">
        <v>0</v>
      </c>
      <c r="AG66" s="1164">
        <v>1209745.69</v>
      </c>
    </row>
    <row r="67" spans="4:33">
      <c r="D67" s="93"/>
      <c r="E67" s="93"/>
      <c r="G67" s="570"/>
      <c r="H67" s="594"/>
      <c r="I67" s="594"/>
      <c r="T67" s="1245" t="s">
        <v>1137</v>
      </c>
      <c r="U67" s="1245"/>
      <c r="V67" s="1245">
        <v>165</v>
      </c>
      <c r="W67" s="1245" t="s">
        <v>1127</v>
      </c>
      <c r="X67" s="1246">
        <v>46567</v>
      </c>
      <c r="Y67" s="1245">
        <v>-22</v>
      </c>
      <c r="Z67" s="1247">
        <v>1363235.86</v>
      </c>
      <c r="AA67" s="1248">
        <v>0</v>
      </c>
      <c r="AB67" s="1249">
        <v>0.22739999999999999</v>
      </c>
      <c r="AC67" s="1245">
        <v>7840</v>
      </c>
      <c r="AD67" s="1245">
        <v>0</v>
      </c>
      <c r="AE67" s="1245">
        <v>2800</v>
      </c>
      <c r="AF67" s="1247">
        <v>0</v>
      </c>
      <c r="AG67" s="1247">
        <v>309953.01</v>
      </c>
    </row>
    <row r="68" spans="4:33">
      <c r="D68" s="93"/>
      <c r="E68" s="93"/>
      <c r="G68" s="570"/>
      <c r="H68" s="594"/>
      <c r="I68" s="594"/>
      <c r="T68" s="1250" t="s">
        <v>1130</v>
      </c>
      <c r="U68" s="1250"/>
      <c r="V68" s="1250">
        <v>153</v>
      </c>
      <c r="W68" s="1251" t="s">
        <v>1127</v>
      </c>
      <c r="X68" s="1251">
        <v>46567</v>
      </c>
      <c r="Y68" s="1250">
        <v>-22</v>
      </c>
      <c r="Z68" s="1252">
        <v>809336.29</v>
      </c>
      <c r="AA68" s="1253">
        <v>0</v>
      </c>
      <c r="AB68" s="1253">
        <v>0.35549999999999998</v>
      </c>
      <c r="AC68" s="1250">
        <v>5390</v>
      </c>
      <c r="AD68" s="1250">
        <v>0</v>
      </c>
      <c r="AE68" s="1250">
        <v>2592</v>
      </c>
      <c r="AF68" s="1252">
        <v>0</v>
      </c>
      <c r="AG68" s="1252">
        <v>287715.59999999998</v>
      </c>
    </row>
    <row r="69" spans="4:33">
      <c r="D69" s="93"/>
      <c r="E69" s="93"/>
      <c r="G69" s="570"/>
      <c r="H69" s="594"/>
      <c r="I69" s="594"/>
      <c r="T69" s="1162" t="s">
        <v>1131</v>
      </c>
      <c r="U69" s="1162"/>
      <c r="V69" s="1162">
        <v>31</v>
      </c>
      <c r="W69" s="1163" t="s">
        <v>1199</v>
      </c>
      <c r="X69" s="1163">
        <v>46401</v>
      </c>
      <c r="Y69" s="1162">
        <v>24</v>
      </c>
      <c r="Z69" s="1164">
        <v>553899.56999999995</v>
      </c>
      <c r="AA69" s="1165">
        <v>0</v>
      </c>
      <c r="AB69" s="1166">
        <v>4.0099999999999997E-2</v>
      </c>
      <c r="AC69" s="1162">
        <v>2450</v>
      </c>
      <c r="AD69" s="1162">
        <v>0</v>
      </c>
      <c r="AE69" s="1162">
        <v>208</v>
      </c>
      <c r="AF69" s="1164">
        <v>0</v>
      </c>
      <c r="AG69" s="1164">
        <v>22237.41</v>
      </c>
    </row>
    <row r="70" spans="4:33">
      <c r="E70" s="93"/>
      <c r="G70" s="570"/>
      <c r="H70" s="594"/>
      <c r="I70" s="612"/>
      <c r="N70" s="570"/>
      <c r="T70" s="1245" t="s">
        <v>1138</v>
      </c>
      <c r="U70" s="1245"/>
      <c r="V70" s="1245">
        <v>166</v>
      </c>
      <c r="W70" s="1245" t="s">
        <v>1172</v>
      </c>
      <c r="X70" s="1246">
        <v>46572</v>
      </c>
      <c r="Y70" s="1245">
        <v>-26</v>
      </c>
      <c r="Z70" s="1247">
        <v>1019971.28</v>
      </c>
      <c r="AA70" s="1248">
        <v>0</v>
      </c>
      <c r="AB70" s="1249">
        <v>0.16289999999999999</v>
      </c>
      <c r="AC70" s="1245">
        <v>8460</v>
      </c>
      <c r="AD70" s="1245">
        <v>0</v>
      </c>
      <c r="AE70" s="1245">
        <v>1620</v>
      </c>
      <c r="AF70" s="1247">
        <v>0</v>
      </c>
      <c r="AG70" s="1247">
        <v>166195.79999999999</v>
      </c>
    </row>
    <row r="71" spans="4:33">
      <c r="D71" s="93"/>
      <c r="E71" s="93"/>
      <c r="G71" s="570"/>
      <c r="H71" s="594"/>
      <c r="I71" s="594"/>
      <c r="T71" s="1250" t="s">
        <v>1130</v>
      </c>
      <c r="U71" s="1250"/>
      <c r="V71" s="1250">
        <v>153</v>
      </c>
      <c r="W71" s="1251" t="s">
        <v>1172</v>
      </c>
      <c r="X71" s="1251">
        <v>46572</v>
      </c>
      <c r="Y71" s="1250">
        <v>-26</v>
      </c>
      <c r="Z71" s="1252">
        <v>472918.82</v>
      </c>
      <c r="AA71" s="1253">
        <v>0</v>
      </c>
      <c r="AB71" s="1253">
        <v>0.35139999999999999</v>
      </c>
      <c r="AC71" s="1250">
        <v>4490</v>
      </c>
      <c r="AD71" s="1250">
        <v>0</v>
      </c>
      <c r="AE71" s="1250">
        <v>1620</v>
      </c>
      <c r="AF71" s="1252">
        <v>0</v>
      </c>
      <c r="AG71" s="1252">
        <v>166195.79999999999</v>
      </c>
    </row>
    <row r="72" spans="4:33">
      <c r="D72" s="93"/>
      <c r="E72" s="93"/>
      <c r="H72" s="594"/>
      <c r="I72" s="594"/>
      <c r="T72" s="1162" t="s">
        <v>1131</v>
      </c>
      <c r="U72" s="1162"/>
      <c r="V72" s="1162">
        <v>72</v>
      </c>
      <c r="W72" s="1163">
        <v>46370</v>
      </c>
      <c r="X72" s="1163">
        <v>46454</v>
      </c>
      <c r="Y72" s="1162">
        <v>-20</v>
      </c>
      <c r="Z72" s="1164">
        <v>547052.46</v>
      </c>
      <c r="AA72" s="1165">
        <v>0</v>
      </c>
      <c r="AB72" s="1166">
        <v>0</v>
      </c>
      <c r="AC72" s="1162">
        <v>3970</v>
      </c>
      <c r="AD72" s="1162">
        <v>0</v>
      </c>
      <c r="AE72" s="1162">
        <v>0</v>
      </c>
      <c r="AF72" s="1164">
        <v>0</v>
      </c>
      <c r="AG72" s="1164">
        <v>0</v>
      </c>
    </row>
    <row r="73" spans="4:33">
      <c r="T73" s="1156" t="s">
        <v>877</v>
      </c>
      <c r="U73" s="1156"/>
      <c r="V73" s="1156">
        <v>106</v>
      </c>
      <c r="W73" s="1157">
        <v>46488</v>
      </c>
      <c r="X73" s="1157">
        <v>46615</v>
      </c>
      <c r="Y73" s="1156">
        <v>-43</v>
      </c>
      <c r="Z73" s="1158">
        <v>0</v>
      </c>
      <c r="AA73" s="1159">
        <v>0</v>
      </c>
      <c r="AB73" s="1160">
        <v>0</v>
      </c>
      <c r="AC73" s="1156">
        <v>2400</v>
      </c>
      <c r="AD73" s="1156">
        <v>0</v>
      </c>
      <c r="AE73" s="1156">
        <v>0</v>
      </c>
      <c r="AF73" s="1158">
        <v>0</v>
      </c>
      <c r="AG73" s="1158">
        <v>0</v>
      </c>
    </row>
    <row r="74" spans="4:33">
      <c r="T74" s="1153" t="s">
        <v>1139</v>
      </c>
      <c r="U74" s="1153"/>
      <c r="V74" s="1153">
        <v>136</v>
      </c>
      <c r="W74" s="1154">
        <v>46511</v>
      </c>
      <c r="X74" s="1154">
        <v>46674</v>
      </c>
      <c r="Y74" s="1153">
        <v>-43</v>
      </c>
      <c r="Z74" s="1161">
        <v>0</v>
      </c>
      <c r="AA74" s="1155">
        <v>0</v>
      </c>
      <c r="AB74" s="1155">
        <v>0</v>
      </c>
      <c r="AC74" s="1153">
        <v>960</v>
      </c>
      <c r="AD74" s="1153">
        <v>0</v>
      </c>
      <c r="AE74" s="1153">
        <v>0</v>
      </c>
      <c r="AF74" s="1161">
        <v>0</v>
      </c>
      <c r="AG74" s="1161">
        <v>0</v>
      </c>
    </row>
  </sheetData>
  <mergeCells count="6">
    <mergeCell ref="Q1:R1"/>
    <mergeCell ref="A11:G11"/>
    <mergeCell ref="A1:G1"/>
    <mergeCell ref="I1:J1"/>
    <mergeCell ref="K1:M1"/>
    <mergeCell ref="O1:P1"/>
  </mergeCells>
  <pageMargins left="0.7" right="0.7" top="0.75" bottom="0.75" header="0.3" footer="0.3"/>
  <pageSetup paperSize="9" orientation="portrait" r:id="rId1"/>
  <headerFooter>
    <oddFooter>&amp;L_x000D_&amp;1#&amp;"Calibri"&amp;10&amp;K000000 Data sensitivity -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B8C2-6431-49DA-AB4D-B75428678AEB}">
  <sheetPr>
    <tabColor theme="7" tint="0.79998168889431442"/>
  </sheetPr>
  <dimension ref="B1:AG40"/>
  <sheetViews>
    <sheetView zoomScale="70" zoomScaleNormal="70" workbookViewId="0">
      <selection activeCell="AA28" sqref="AA28"/>
    </sheetView>
  </sheetViews>
  <sheetFormatPr defaultRowHeight="14.4"/>
  <cols>
    <col min="1" max="1" width="2.44140625" customWidth="1"/>
    <col min="2" max="9" width="9.33203125" customWidth="1"/>
    <col min="10" max="10" width="10.109375" customWidth="1"/>
    <col min="11" max="11" width="2.88671875" customWidth="1"/>
    <col min="12" max="20" width="9.33203125" customWidth="1"/>
    <col min="21" max="21" width="1.33203125" customWidth="1"/>
    <col min="22" max="23" width="16.109375" customWidth="1"/>
  </cols>
  <sheetData>
    <row r="1" spans="2:20" s="517" customFormat="1" ht="32.25" customHeight="1">
      <c r="B1" s="576" t="s">
        <v>267</v>
      </c>
      <c r="C1" s="1590">
        <f>'Weekly Progress Report'!AF1</f>
        <v>46315</v>
      </c>
      <c r="D1" s="1590"/>
    </row>
    <row r="2" spans="2:20" ht="27.6" customHeight="1"/>
    <row r="4" spans="2:20" s="438" customFormat="1" ht="33.75" customHeight="1" thickBot="1">
      <c r="B4" s="1588" t="s">
        <v>1240</v>
      </c>
      <c r="C4" s="1589"/>
      <c r="D4" s="1589"/>
      <c r="E4" s="1589"/>
      <c r="F4" s="1589"/>
      <c r="G4" s="1589"/>
      <c r="H4" s="1589"/>
      <c r="I4" s="1589"/>
      <c r="J4" s="1589"/>
      <c r="L4" s="1588" t="s">
        <v>1239</v>
      </c>
      <c r="M4" s="1589"/>
      <c r="N4" s="1589"/>
      <c r="O4" s="1589"/>
      <c r="P4" s="1589"/>
      <c r="Q4" s="1589"/>
      <c r="R4" s="1589"/>
      <c r="S4" s="1589"/>
      <c r="T4" s="1589"/>
    </row>
    <row r="5" spans="2:20">
      <c r="B5" s="107"/>
      <c r="C5" s="108"/>
      <c r="D5" s="108"/>
      <c r="E5" s="108"/>
      <c r="F5" s="108"/>
      <c r="G5" s="108"/>
      <c r="H5" s="108"/>
      <c r="I5" s="108"/>
      <c r="J5" s="109"/>
      <c r="L5" s="107"/>
      <c r="M5" s="108"/>
      <c r="N5" s="108"/>
      <c r="O5" s="108"/>
      <c r="P5" s="108"/>
      <c r="Q5" s="108"/>
      <c r="R5" s="108"/>
      <c r="S5" s="108"/>
      <c r="T5" s="109"/>
    </row>
    <row r="6" spans="2:20">
      <c r="B6" s="110"/>
      <c r="J6" s="111"/>
      <c r="L6" s="110"/>
      <c r="T6" s="111"/>
    </row>
    <row r="7" spans="2:20">
      <c r="B7" s="110"/>
      <c r="J7" s="111"/>
      <c r="L7" s="110"/>
      <c r="T7" s="111"/>
    </row>
    <row r="8" spans="2:20">
      <c r="B8" s="110"/>
      <c r="J8" s="111"/>
      <c r="L8" s="110"/>
      <c r="T8" s="111"/>
    </row>
    <row r="9" spans="2:20">
      <c r="B9" s="110"/>
      <c r="J9" s="111"/>
      <c r="L9" s="110"/>
      <c r="T9" s="111"/>
    </row>
    <row r="10" spans="2:20">
      <c r="B10" s="110"/>
      <c r="J10" s="111"/>
      <c r="L10" s="110"/>
      <c r="T10" s="111"/>
    </row>
    <row r="11" spans="2:20">
      <c r="B11" s="110"/>
      <c r="J11" s="111"/>
      <c r="L11" s="110"/>
      <c r="T11" s="111"/>
    </row>
    <row r="12" spans="2:20">
      <c r="B12" s="110"/>
      <c r="J12" s="111"/>
      <c r="L12" s="110"/>
      <c r="T12" s="111"/>
    </row>
    <row r="13" spans="2:20">
      <c r="B13" s="110"/>
      <c r="J13" s="111"/>
      <c r="L13" s="110"/>
      <c r="T13" s="111"/>
    </row>
    <row r="14" spans="2:20">
      <c r="B14" s="110"/>
      <c r="J14" s="111"/>
      <c r="L14" s="110"/>
      <c r="T14" s="111"/>
    </row>
    <row r="15" spans="2:20">
      <c r="B15" s="110"/>
      <c r="J15" s="111"/>
      <c r="L15" s="110"/>
      <c r="T15" s="111"/>
    </row>
    <row r="16" spans="2:20">
      <c r="B16" s="110"/>
      <c r="J16" s="111"/>
      <c r="L16" s="110"/>
      <c r="T16" s="111"/>
    </row>
    <row r="17" spans="2:33">
      <c r="B17" s="110"/>
      <c r="J17" s="111"/>
      <c r="L17" s="110"/>
      <c r="T17" s="111"/>
    </row>
    <row r="18" spans="2:33">
      <c r="B18" s="110"/>
      <c r="J18" s="111"/>
      <c r="L18" s="110"/>
      <c r="T18" s="111"/>
    </row>
    <row r="19" spans="2:33">
      <c r="B19" s="110"/>
      <c r="J19" s="111"/>
      <c r="L19" s="110"/>
      <c r="T19" s="111"/>
    </row>
    <row r="20" spans="2:33">
      <c r="B20" s="110"/>
      <c r="J20" s="111"/>
      <c r="L20" s="110"/>
      <c r="T20" s="111"/>
    </row>
    <row r="21" spans="2:33" ht="15" thickBot="1">
      <c r="B21" s="151"/>
      <c r="C21" s="152"/>
      <c r="D21" s="152"/>
      <c r="E21" s="152"/>
      <c r="F21" s="152"/>
      <c r="G21" s="152"/>
      <c r="H21" s="152"/>
      <c r="I21" s="152"/>
      <c r="J21" s="153"/>
      <c r="L21" s="151"/>
      <c r="M21" s="152"/>
      <c r="N21" s="152"/>
      <c r="O21" s="152"/>
      <c r="P21" s="152"/>
      <c r="Q21" s="152"/>
      <c r="R21" s="152"/>
      <c r="S21" s="152"/>
      <c r="T21" s="153"/>
    </row>
    <row r="23" spans="2:33" s="438" customFormat="1" ht="33.75" customHeight="1" thickBot="1">
      <c r="B23" s="1588" t="s">
        <v>1238</v>
      </c>
      <c r="C23" s="1589"/>
      <c r="D23" s="1589"/>
      <c r="E23" s="1589"/>
      <c r="F23" s="1589"/>
      <c r="G23" s="1589"/>
      <c r="H23" s="1589"/>
      <c r="I23" s="1589"/>
      <c r="J23" s="1589"/>
      <c r="L23" s="1588" t="s">
        <v>1237</v>
      </c>
      <c r="M23" s="1589"/>
      <c r="N23" s="1589"/>
      <c r="O23" s="1589"/>
      <c r="P23" s="1589"/>
      <c r="Q23" s="1589"/>
      <c r="R23" s="1589"/>
      <c r="S23" s="1589"/>
      <c r="T23" s="1589"/>
      <c r="V23"/>
      <c r="W23"/>
      <c r="X23"/>
      <c r="Y23"/>
      <c r="Z23"/>
      <c r="AA23"/>
      <c r="AB23"/>
      <c r="AC23"/>
      <c r="AD23"/>
      <c r="AE23"/>
      <c r="AG23"/>
    </row>
    <row r="24" spans="2:33">
      <c r="B24" s="107"/>
      <c r="C24" s="108"/>
      <c r="D24" s="108"/>
      <c r="E24" s="108"/>
      <c r="F24" s="108"/>
      <c r="G24" s="108"/>
      <c r="H24" s="108"/>
      <c r="I24" s="108"/>
      <c r="J24" s="109"/>
      <c r="L24" s="107"/>
      <c r="M24" s="108"/>
      <c r="N24" s="108"/>
      <c r="O24" s="108"/>
      <c r="P24" s="108"/>
      <c r="Q24" s="108"/>
      <c r="R24" s="108"/>
      <c r="S24" s="108"/>
      <c r="T24" s="109"/>
    </row>
    <row r="25" spans="2:33">
      <c r="B25" s="110"/>
      <c r="J25" s="111"/>
      <c r="K25" s="1127"/>
      <c r="T25" s="111"/>
    </row>
    <row r="26" spans="2:33">
      <c r="B26" s="110"/>
      <c r="J26" s="111"/>
      <c r="L26" s="110"/>
      <c r="T26" s="111"/>
    </row>
    <row r="27" spans="2:33">
      <c r="B27" s="110"/>
      <c r="J27" s="111"/>
      <c r="L27" s="110"/>
      <c r="T27" s="111"/>
    </row>
    <row r="28" spans="2:33">
      <c r="B28" s="110"/>
      <c r="J28" s="111"/>
      <c r="L28" s="110"/>
      <c r="T28" s="111"/>
    </row>
    <row r="29" spans="2:33">
      <c r="B29" s="110"/>
      <c r="J29" s="111"/>
      <c r="L29" s="110"/>
      <c r="T29" s="111"/>
    </row>
    <row r="30" spans="2:33">
      <c r="B30" s="110"/>
      <c r="J30" s="111"/>
      <c r="L30" s="110"/>
      <c r="T30" s="111"/>
    </row>
    <row r="31" spans="2:33">
      <c r="B31" s="110"/>
      <c r="J31" s="111"/>
      <c r="L31" s="110"/>
      <c r="T31" s="111"/>
    </row>
    <row r="32" spans="2:33">
      <c r="B32" s="110"/>
      <c r="J32" s="111"/>
      <c r="L32" s="110"/>
      <c r="T32" s="111"/>
    </row>
    <row r="33" spans="2:20">
      <c r="B33" s="110"/>
      <c r="J33" s="111"/>
      <c r="L33" s="110"/>
      <c r="T33" s="111"/>
    </row>
    <row r="34" spans="2:20">
      <c r="B34" s="110"/>
      <c r="J34" s="111"/>
      <c r="L34" s="110"/>
      <c r="T34" s="111"/>
    </row>
    <row r="35" spans="2:20">
      <c r="B35" s="110"/>
      <c r="J35" s="111"/>
      <c r="L35" s="110"/>
      <c r="T35" s="111"/>
    </row>
    <row r="36" spans="2:20">
      <c r="B36" s="110"/>
      <c r="J36" s="111"/>
      <c r="L36" s="110"/>
      <c r="T36" s="111"/>
    </row>
    <row r="37" spans="2:20">
      <c r="B37" s="110"/>
      <c r="J37" s="111"/>
      <c r="L37" s="110"/>
      <c r="T37" s="111"/>
    </row>
    <row r="38" spans="2:20">
      <c r="B38" s="110"/>
      <c r="J38" s="111"/>
      <c r="L38" s="110"/>
      <c r="T38" s="111"/>
    </row>
    <row r="39" spans="2:20">
      <c r="B39" s="110"/>
      <c r="J39" s="111"/>
      <c r="L39" s="110"/>
      <c r="T39" s="111"/>
    </row>
    <row r="40" spans="2:20" ht="15" thickBot="1">
      <c r="B40" s="151"/>
      <c r="C40" s="152"/>
      <c r="D40" s="152"/>
      <c r="E40" s="152"/>
      <c r="F40" s="152"/>
      <c r="G40" s="152"/>
      <c r="H40" s="152"/>
      <c r="I40" s="152"/>
      <c r="J40" s="153"/>
      <c r="L40" s="151"/>
      <c r="M40" s="152"/>
      <c r="N40" s="152"/>
      <c r="O40" s="152"/>
      <c r="P40" s="152"/>
      <c r="Q40" s="152"/>
      <c r="R40" s="152"/>
      <c r="S40" s="152"/>
      <c r="T40" s="153"/>
    </row>
  </sheetData>
  <mergeCells count="5">
    <mergeCell ref="B23:J23"/>
    <mergeCell ref="B4:J4"/>
    <mergeCell ref="L23:T23"/>
    <mergeCell ref="C1:D1"/>
    <mergeCell ref="L4:T4"/>
  </mergeCells>
  <pageMargins left="0.7" right="0.7" top="0.75" bottom="0.75" header="0.3" footer="0.3"/>
  <pageSetup orientation="portrait" r:id="rId1"/>
  <headerFooter>
    <oddFooter>&amp;L_x000D_&amp;1#&amp;"Calibri"&amp;10&amp;K000000 Data sensitivity - Public</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A96A-C2EA-4105-A24B-C6966C1CF970}">
  <sheetPr>
    <tabColor theme="9" tint="0.59999389629810485"/>
    <pageSetUpPr fitToPage="1"/>
  </sheetPr>
  <dimension ref="A1:DW147"/>
  <sheetViews>
    <sheetView zoomScale="85" zoomScaleNormal="85" zoomScaleSheetLayoutView="50" workbookViewId="0">
      <selection activeCell="BB25" sqref="BB25"/>
    </sheetView>
  </sheetViews>
  <sheetFormatPr defaultColWidth="9.109375" defaultRowHeight="13.2"/>
  <cols>
    <col min="1" max="1" width="1.6640625" style="154" customWidth="1"/>
    <col min="2" max="9" width="3.88671875" style="154" customWidth="1"/>
    <col min="10" max="10" width="2.109375" style="154" customWidth="1"/>
    <col min="11" max="15" width="4.33203125" style="154" customWidth="1"/>
    <col min="16" max="16" width="2.44140625" style="154" customWidth="1"/>
    <col min="17" max="25" width="3.88671875" style="154" customWidth="1"/>
    <col min="26" max="28" width="4.33203125" style="154" customWidth="1"/>
    <col min="29" max="29" width="4.44140625" style="154" bestFit="1" customWidth="1"/>
    <col min="30" max="30" width="4.33203125" style="154" customWidth="1"/>
    <col min="31" max="31" width="3.44140625" style="155" customWidth="1"/>
    <col min="32" max="32" width="11.44140625" style="155" hidden="1" customWidth="1"/>
    <col min="33" max="33" width="6.33203125" style="155" hidden="1" customWidth="1"/>
    <col min="34" max="39" width="3.44140625" style="155" hidden="1" customWidth="1"/>
    <col min="40" max="40" width="11.44140625" style="154" hidden="1" customWidth="1"/>
    <col min="41" max="47" width="9.109375" style="154" hidden="1" customWidth="1"/>
    <col min="48" max="52" width="11.44140625" style="154" hidden="1" customWidth="1"/>
    <col min="53" max="53" width="9.109375" style="154"/>
    <col min="54" max="54" width="10.33203125" style="154" bestFit="1" customWidth="1"/>
    <col min="55" max="67" width="9.109375" style="154"/>
    <col min="68" max="68" width="0" style="154" hidden="1" customWidth="1"/>
    <col min="69" max="16384" width="9.109375" style="154"/>
  </cols>
  <sheetData>
    <row r="1" spans="2:72" ht="7.2" customHeight="1" thickBot="1"/>
    <row r="2" spans="2:72" ht="13.95" customHeight="1">
      <c r="B2" s="1690" t="s">
        <v>268</v>
      </c>
      <c r="C2" s="1691"/>
      <c r="D2" s="1692"/>
      <c r="E2" s="1692"/>
      <c r="F2" s="1692"/>
      <c r="G2" s="1692"/>
      <c r="H2" s="1692"/>
      <c r="I2" s="1692"/>
      <c r="J2" s="1692"/>
      <c r="K2" s="1692"/>
      <c r="L2" s="1692"/>
      <c r="M2" s="1693"/>
      <c r="N2" s="1693"/>
      <c r="O2" s="1693"/>
      <c r="P2" s="1693"/>
      <c r="Q2" s="1693"/>
      <c r="R2" s="1693"/>
      <c r="S2" s="1693"/>
      <c r="T2" s="1693"/>
      <c r="U2" s="1693"/>
      <c r="V2" s="1693"/>
      <c r="W2" s="1693"/>
      <c r="X2" s="1693"/>
      <c r="Y2" s="1693"/>
      <c r="Z2" s="1693"/>
      <c r="AA2" s="1693"/>
      <c r="AB2" s="1693"/>
      <c r="AC2" s="1693"/>
      <c r="AD2" s="1694"/>
      <c r="AE2" s="154"/>
      <c r="AF2" s="154"/>
      <c r="AG2" s="154"/>
      <c r="AH2" s="154"/>
      <c r="AI2" s="154"/>
      <c r="AJ2" s="154"/>
      <c r="AK2" s="154"/>
      <c r="AL2" s="154"/>
      <c r="AM2" s="154"/>
    </row>
    <row r="3" spans="2:72" ht="13.95" customHeight="1">
      <c r="B3" s="1695"/>
      <c r="C3" s="1696"/>
      <c r="D3" s="1696"/>
      <c r="E3" s="1696"/>
      <c r="F3" s="1696"/>
      <c r="G3" s="1696"/>
      <c r="H3" s="1696"/>
      <c r="I3" s="1696"/>
      <c r="J3" s="1696"/>
      <c r="K3" s="1696"/>
      <c r="L3" s="1696"/>
      <c r="M3" s="1697"/>
      <c r="N3" s="1697"/>
      <c r="O3" s="1697"/>
      <c r="P3" s="1697"/>
      <c r="Q3" s="1697"/>
      <c r="R3" s="1697"/>
      <c r="S3" s="1697"/>
      <c r="T3" s="1697"/>
      <c r="U3" s="1697"/>
      <c r="V3" s="1697"/>
      <c r="W3" s="1697"/>
      <c r="X3" s="1697"/>
      <c r="Y3" s="1697"/>
      <c r="Z3" s="1697"/>
      <c r="AA3" s="1697"/>
      <c r="AB3" s="1697"/>
      <c r="AC3" s="1697"/>
      <c r="AD3" s="1698"/>
      <c r="AE3" s="154"/>
      <c r="AF3" s="154"/>
      <c r="AG3" s="154"/>
      <c r="AH3" s="154"/>
      <c r="AI3" s="154"/>
      <c r="AJ3" s="154"/>
      <c r="AK3" s="154"/>
      <c r="AL3" s="154"/>
      <c r="AM3" s="154"/>
    </row>
    <row r="4" spans="2:72" ht="14.4" customHeight="1" thickBot="1">
      <c r="B4" s="1699"/>
      <c r="C4" s="1700"/>
      <c r="D4" s="1700"/>
      <c r="E4" s="1700"/>
      <c r="F4" s="1700"/>
      <c r="G4" s="1700"/>
      <c r="H4" s="1700"/>
      <c r="I4" s="1700"/>
      <c r="J4" s="1700"/>
      <c r="K4" s="1700"/>
      <c r="L4" s="1700"/>
      <c r="M4" s="1701"/>
      <c r="N4" s="1701"/>
      <c r="O4" s="1701"/>
      <c r="P4" s="1701"/>
      <c r="Q4" s="1701"/>
      <c r="R4" s="1701"/>
      <c r="S4" s="1701"/>
      <c r="T4" s="1701"/>
      <c r="U4" s="1701"/>
      <c r="V4" s="1701"/>
      <c r="W4" s="1701"/>
      <c r="X4" s="1701"/>
      <c r="Y4" s="1701"/>
      <c r="Z4" s="1701"/>
      <c r="AA4" s="1701"/>
      <c r="AB4" s="1701"/>
      <c r="AC4" s="1701"/>
      <c r="AD4" s="1702"/>
      <c r="AE4" s="154"/>
      <c r="AF4" s="154"/>
      <c r="AG4" s="154"/>
      <c r="AH4" s="154"/>
      <c r="AI4" s="154"/>
      <c r="AJ4" s="154"/>
      <c r="AK4" s="154"/>
      <c r="AL4" s="154"/>
      <c r="AM4" s="154"/>
      <c r="BB4" s="622">
        <f>'General Information'!C14</f>
        <v>46198</v>
      </c>
    </row>
    <row r="5" spans="2:72" ht="5.0999999999999996" customHeight="1" thickBot="1">
      <c r="B5" s="1703"/>
      <c r="C5" s="1703"/>
      <c r="D5" s="1703"/>
      <c r="E5" s="1703"/>
      <c r="F5" s="1703"/>
      <c r="G5" s="1703"/>
      <c r="H5" s="1703"/>
      <c r="I5" s="1703"/>
      <c r="J5" s="1703"/>
      <c r="K5" s="1703"/>
      <c r="L5" s="1703"/>
      <c r="M5" s="1703"/>
      <c r="N5" s="1703"/>
      <c r="O5" s="1703"/>
      <c r="P5" s="1703"/>
      <c r="Q5" s="1703"/>
      <c r="R5" s="1703"/>
      <c r="S5" s="1703"/>
      <c r="T5" s="1703"/>
      <c r="U5" s="1703"/>
      <c r="V5" s="1703"/>
      <c r="W5" s="1703"/>
      <c r="X5" s="1703"/>
      <c r="Y5" s="1703"/>
      <c r="Z5" s="1703"/>
      <c r="AA5" s="1703"/>
      <c r="AB5" s="1703"/>
      <c r="AC5" s="1703"/>
      <c r="AD5" s="1703"/>
      <c r="AE5" s="154"/>
      <c r="AF5" s="154"/>
      <c r="AG5" s="154"/>
      <c r="AH5" s="154"/>
      <c r="AI5" s="154"/>
      <c r="AJ5" s="154"/>
      <c r="AK5" s="154"/>
      <c r="AL5" s="154"/>
      <c r="AM5" s="154"/>
    </row>
    <row r="6" spans="2:72" ht="35.1" customHeight="1" thickBot="1">
      <c r="B6" s="1686" t="s">
        <v>269</v>
      </c>
      <c r="C6" s="1687"/>
      <c r="D6" s="1688"/>
      <c r="E6" s="1704" t="str">
        <f>'General Information'!C4</f>
        <v>MKH2-02-004</v>
      </c>
      <c r="F6" s="1705"/>
      <c r="G6" s="1705"/>
      <c r="H6" s="1705"/>
      <c r="I6" s="1705"/>
      <c r="J6" s="1706"/>
      <c r="K6" s="1686" t="s">
        <v>270</v>
      </c>
      <c r="L6" s="1687"/>
      <c r="M6" s="1687"/>
      <c r="N6" s="1688"/>
      <c r="O6" s="1707">
        <f>'General Information'!O1</f>
        <v>17</v>
      </c>
      <c r="P6" s="1708"/>
      <c r="Q6" s="1708"/>
      <c r="R6" s="1708"/>
      <c r="S6" s="1708"/>
      <c r="T6" s="1709"/>
      <c r="U6" s="1686" t="s">
        <v>271</v>
      </c>
      <c r="V6" s="1687"/>
      <c r="W6" s="1688"/>
      <c r="X6" s="1710">
        <f>'General Information'!L1</f>
        <v>46315</v>
      </c>
      <c r="Y6" s="1711"/>
      <c r="Z6" s="1711"/>
      <c r="AA6" s="1711"/>
      <c r="AB6" s="1711"/>
      <c r="AC6" s="1711"/>
      <c r="AD6" s="1712"/>
    </row>
    <row r="7" spans="2:72" ht="5.0999999999999996" customHeight="1" thickBot="1">
      <c r="B7" s="1679"/>
      <c r="C7" s="1679"/>
      <c r="D7" s="1679"/>
      <c r="E7" s="1679"/>
      <c r="F7" s="1679"/>
      <c r="G7" s="1679"/>
      <c r="H7" s="1679"/>
      <c r="I7" s="1679"/>
      <c r="J7" s="1679"/>
      <c r="K7" s="1679"/>
      <c r="L7" s="1679"/>
      <c r="M7" s="1679"/>
      <c r="N7" s="1679"/>
      <c r="O7" s="1679"/>
      <c r="P7" s="1679"/>
      <c r="Q7" s="1679"/>
      <c r="R7" s="1679"/>
      <c r="S7" s="1679"/>
      <c r="T7" s="1679"/>
      <c r="U7" s="1679"/>
      <c r="V7" s="1679"/>
      <c r="W7" s="1679"/>
      <c r="X7" s="1679"/>
      <c r="Y7" s="1679"/>
      <c r="Z7" s="1679"/>
      <c r="AA7" s="1679"/>
      <c r="AB7" s="1679"/>
      <c r="AC7" s="1679"/>
      <c r="AD7" s="1679"/>
    </row>
    <row r="8" spans="2:72" ht="35.1" customHeight="1" thickBot="1">
      <c r="B8" s="1680" t="s">
        <v>272</v>
      </c>
      <c r="C8" s="1681"/>
      <c r="D8" s="1682"/>
      <c r="E8" s="1683" t="str">
        <f>'General Information'!C3</f>
        <v>Road Development for the Support Services Area at the Second Industrial City in Makkah (Al-Akayshiyah)</v>
      </c>
      <c r="F8" s="1684"/>
      <c r="G8" s="1684"/>
      <c r="H8" s="1684"/>
      <c r="I8" s="1684"/>
      <c r="J8" s="1684"/>
      <c r="K8" s="1684"/>
      <c r="L8" s="1684"/>
      <c r="M8" s="1684"/>
      <c r="N8" s="1685"/>
      <c r="O8" s="1686" t="s">
        <v>273</v>
      </c>
      <c r="P8" s="1687"/>
      <c r="Q8" s="1687"/>
      <c r="R8" s="1687"/>
      <c r="S8" s="1687"/>
      <c r="T8" s="1688"/>
      <c r="U8" s="1683" t="str">
        <f>'General Information'!C5&amp;" "&amp;'General Information'!C6</f>
        <v>Al Enjaz Trading &amp; Contracting Co.  Saudi Arabia Consulting Engineering Company "EGIS"</v>
      </c>
      <c r="V8" s="1684"/>
      <c r="W8" s="1684"/>
      <c r="X8" s="1684"/>
      <c r="Y8" s="1684"/>
      <c r="Z8" s="1684"/>
      <c r="AA8" s="1684"/>
      <c r="AB8" s="1684"/>
      <c r="AC8" s="1684"/>
      <c r="AD8" s="1685"/>
    </row>
    <row r="9" spans="2:72" ht="5.0999999999999996" customHeight="1" thickBot="1">
      <c r="B9" s="1652"/>
      <c r="C9" s="1652"/>
      <c r="D9" s="1689"/>
      <c r="E9" s="1689"/>
      <c r="F9" s="1689"/>
      <c r="G9" s="1689"/>
      <c r="H9" s="1689"/>
      <c r="I9" s="1689"/>
      <c r="J9" s="1689"/>
      <c r="K9" s="1689"/>
      <c r="L9" s="1689"/>
      <c r="M9" s="1689"/>
      <c r="N9" s="1689"/>
      <c r="O9" s="1689"/>
      <c r="P9" s="1689"/>
      <c r="Q9" s="1689"/>
      <c r="R9" s="1689"/>
      <c r="S9" s="1689"/>
      <c r="T9" s="1689"/>
      <c r="U9" s="1689"/>
      <c r="V9" s="1689"/>
      <c r="W9" s="1689"/>
      <c r="X9" s="1689"/>
      <c r="Y9" s="1689"/>
      <c r="Z9" s="1652"/>
      <c r="AA9" s="1652"/>
      <c r="AB9" s="1652"/>
      <c r="AC9" s="1652"/>
      <c r="AD9" s="1652"/>
    </row>
    <row r="10" spans="2:72" ht="20.100000000000001" customHeight="1">
      <c r="B10" s="1713">
        <v>4</v>
      </c>
      <c r="C10" s="1714"/>
      <c r="D10" s="1715" t="s">
        <v>274</v>
      </c>
      <c r="E10" s="1716"/>
      <c r="F10" s="1717"/>
      <c r="G10" s="1718" t="s">
        <v>275</v>
      </c>
      <c r="H10" s="1719"/>
      <c r="I10" s="1719"/>
      <c r="J10" s="1719"/>
      <c r="K10" s="1719"/>
      <c r="L10" s="1719"/>
      <c r="M10" s="1719"/>
      <c r="N10" s="1719"/>
      <c r="O10" s="1719"/>
      <c r="P10" s="1719"/>
      <c r="Q10" s="1719"/>
      <c r="R10" s="1719"/>
      <c r="S10" s="1719"/>
      <c r="T10" s="1719"/>
      <c r="U10" s="1719"/>
      <c r="V10" s="1719"/>
      <c r="W10" s="1719"/>
      <c r="X10" s="1719"/>
      <c r="Y10" s="1720"/>
      <c r="Z10" s="1721" t="s">
        <v>276</v>
      </c>
      <c r="AA10" s="1722"/>
      <c r="AB10" s="1658" t="s">
        <v>277</v>
      </c>
      <c r="AC10" s="1661">
        <f>Q49</f>
        <v>0.89086206896551734</v>
      </c>
      <c r="AD10" s="1662"/>
      <c r="AE10" s="154"/>
      <c r="AF10" s="154"/>
      <c r="AG10" s="154"/>
      <c r="AH10" s="154"/>
      <c r="AI10" s="154"/>
      <c r="AJ10" s="154"/>
      <c r="AK10" s="154"/>
      <c r="AL10" s="154"/>
      <c r="AN10" s="156">
        <f>SUM(Z10:Z13)</f>
        <v>0</v>
      </c>
      <c r="AO10" s="154">
        <v>100</v>
      </c>
      <c r="AP10" s="154">
        <v>0.2288329519450801</v>
      </c>
    </row>
    <row r="11" spans="2:72" ht="20.100000000000001" customHeight="1">
      <c r="B11" s="1667">
        <v>3</v>
      </c>
      <c r="C11" s="1668"/>
      <c r="D11" s="1669" t="s">
        <v>278</v>
      </c>
      <c r="E11" s="1670"/>
      <c r="F11" s="1671"/>
      <c r="G11" s="1672" t="s">
        <v>279</v>
      </c>
      <c r="H11" s="1673"/>
      <c r="I11" s="1673"/>
      <c r="J11" s="1673"/>
      <c r="K11" s="1673"/>
      <c r="L11" s="1673"/>
      <c r="M11" s="1673"/>
      <c r="N11" s="1673"/>
      <c r="O11" s="1673"/>
      <c r="P11" s="1673"/>
      <c r="Q11" s="1673"/>
      <c r="R11" s="1673"/>
      <c r="S11" s="1673"/>
      <c r="T11" s="1673"/>
      <c r="U11" s="1673"/>
      <c r="V11" s="1673"/>
      <c r="W11" s="1673"/>
      <c r="X11" s="1673"/>
      <c r="Y11" s="1674"/>
      <c r="Z11" s="1675" t="s">
        <v>280</v>
      </c>
      <c r="AA11" s="1676"/>
      <c r="AB11" s="1659"/>
      <c r="AC11" s="1663"/>
      <c r="AD11" s="1664"/>
      <c r="AE11" s="154"/>
      <c r="AF11" s="154"/>
      <c r="AG11" s="154"/>
      <c r="AH11" s="154"/>
      <c r="AI11" s="154"/>
      <c r="AJ11" s="154"/>
      <c r="AK11" s="154"/>
      <c r="AL11" s="154"/>
      <c r="AN11" s="157">
        <f>SUM(Y10:Y14)</f>
        <v>0</v>
      </c>
      <c r="AO11" s="154">
        <v>89</v>
      </c>
      <c r="AP11" s="154">
        <v>0.20366132723112129</v>
      </c>
    </row>
    <row r="12" spans="2:72" ht="20.100000000000001" customHeight="1">
      <c r="B12" s="1667">
        <v>2</v>
      </c>
      <c r="C12" s="1668"/>
      <c r="D12" s="1669" t="s">
        <v>281</v>
      </c>
      <c r="E12" s="1670"/>
      <c r="F12" s="1671"/>
      <c r="G12" s="1672" t="s">
        <v>282</v>
      </c>
      <c r="H12" s="1673"/>
      <c r="I12" s="1673"/>
      <c r="J12" s="1673"/>
      <c r="K12" s="1673"/>
      <c r="L12" s="1673"/>
      <c r="M12" s="1673"/>
      <c r="N12" s="1673"/>
      <c r="O12" s="1673"/>
      <c r="P12" s="1673"/>
      <c r="Q12" s="1673"/>
      <c r="R12" s="1673"/>
      <c r="S12" s="1673"/>
      <c r="T12" s="1673"/>
      <c r="U12" s="1673"/>
      <c r="V12" s="1673"/>
      <c r="W12" s="1673"/>
      <c r="X12" s="1673"/>
      <c r="Y12" s="1674"/>
      <c r="Z12" s="1675" t="s">
        <v>283</v>
      </c>
      <c r="AA12" s="1676"/>
      <c r="AB12" s="1659"/>
      <c r="AC12" s="1663"/>
      <c r="AD12" s="1664"/>
      <c r="AE12" s="154"/>
      <c r="AF12" s="154"/>
      <c r="AG12" s="154"/>
      <c r="AH12" s="154"/>
      <c r="AI12" s="154"/>
      <c r="AJ12" s="154"/>
      <c r="AK12" s="154"/>
      <c r="AL12" s="154"/>
      <c r="AO12" s="154">
        <v>79</v>
      </c>
      <c r="AP12" s="154">
        <v>0.18077803203661327</v>
      </c>
    </row>
    <row r="13" spans="2:72" ht="20.100000000000001" customHeight="1">
      <c r="B13" s="1667">
        <v>1</v>
      </c>
      <c r="C13" s="1668"/>
      <c r="D13" s="1669" t="s">
        <v>284</v>
      </c>
      <c r="E13" s="1670"/>
      <c r="F13" s="1671"/>
      <c r="G13" s="1672" t="s">
        <v>285</v>
      </c>
      <c r="H13" s="1673"/>
      <c r="I13" s="1673"/>
      <c r="J13" s="1673"/>
      <c r="K13" s="1673"/>
      <c r="L13" s="1673"/>
      <c r="M13" s="1673"/>
      <c r="N13" s="1673"/>
      <c r="O13" s="1673"/>
      <c r="P13" s="1673"/>
      <c r="Q13" s="1673"/>
      <c r="R13" s="1673"/>
      <c r="S13" s="1673"/>
      <c r="T13" s="1673"/>
      <c r="U13" s="1673"/>
      <c r="V13" s="1673"/>
      <c r="W13" s="1673"/>
      <c r="X13" s="1673"/>
      <c r="Y13" s="1674"/>
      <c r="Z13" s="1677" t="s">
        <v>286</v>
      </c>
      <c r="AA13" s="1678"/>
      <c r="AB13" s="1659"/>
      <c r="AC13" s="1663"/>
      <c r="AD13" s="1664"/>
      <c r="AE13" s="154"/>
      <c r="AF13" s="154"/>
      <c r="AG13" s="154"/>
      <c r="AH13" s="154"/>
      <c r="AI13" s="154"/>
      <c r="AJ13" s="154"/>
      <c r="AK13" s="154"/>
      <c r="AL13" s="154"/>
      <c r="AM13" s="154"/>
      <c r="AO13" s="154">
        <v>69</v>
      </c>
      <c r="AP13" s="154">
        <v>0.15789473684210525</v>
      </c>
    </row>
    <row r="14" spans="2:72" ht="20.100000000000001" customHeight="1" thickBot="1">
      <c r="B14" s="1642">
        <v>0</v>
      </c>
      <c r="C14" s="1643"/>
      <c r="D14" s="1644" t="s">
        <v>287</v>
      </c>
      <c r="E14" s="1645"/>
      <c r="F14" s="1646"/>
      <c r="G14" s="1647" t="s">
        <v>288</v>
      </c>
      <c r="H14" s="1648"/>
      <c r="I14" s="1648"/>
      <c r="J14" s="1648"/>
      <c r="K14" s="1648"/>
      <c r="L14" s="1648"/>
      <c r="M14" s="1648"/>
      <c r="N14" s="1648"/>
      <c r="O14" s="1648"/>
      <c r="P14" s="1648"/>
      <c r="Q14" s="1648"/>
      <c r="R14" s="1648"/>
      <c r="S14" s="1648"/>
      <c r="T14" s="1648"/>
      <c r="U14" s="1648"/>
      <c r="V14" s="1648"/>
      <c r="W14" s="1648"/>
      <c r="X14" s="1648"/>
      <c r="Y14" s="1649"/>
      <c r="Z14" s="1650" t="s">
        <v>289</v>
      </c>
      <c r="AA14" s="1651"/>
      <c r="AB14" s="1660"/>
      <c r="AC14" s="1665"/>
      <c r="AD14" s="1666"/>
      <c r="AO14" s="154">
        <v>100</v>
      </c>
      <c r="AP14" s="154">
        <v>0.2288329519450801</v>
      </c>
    </row>
    <row r="15" spans="2:72" ht="5.0999999999999996" customHeight="1" thickBot="1">
      <c r="B15" s="1652"/>
      <c r="C15" s="1652"/>
      <c r="D15" s="1653"/>
      <c r="E15" s="1653"/>
      <c r="F15" s="1653"/>
      <c r="G15" s="1653"/>
      <c r="H15" s="1653"/>
      <c r="I15" s="1653"/>
      <c r="J15" s="1653"/>
      <c r="K15" s="1653"/>
      <c r="L15" s="1653"/>
      <c r="M15" s="1653"/>
      <c r="N15" s="1653"/>
      <c r="O15" s="1653"/>
      <c r="P15" s="1653"/>
      <c r="Q15" s="1653"/>
      <c r="R15" s="1653"/>
      <c r="S15" s="1653"/>
      <c r="T15" s="1653"/>
      <c r="U15" s="1653"/>
      <c r="V15" s="1653"/>
      <c r="W15" s="1653"/>
      <c r="X15" s="1653"/>
      <c r="Y15" s="1653"/>
      <c r="Z15" s="1652"/>
      <c r="AA15" s="1652"/>
      <c r="AB15" s="1652"/>
      <c r="AC15" s="1652"/>
      <c r="AD15" s="1652"/>
    </row>
    <row r="16" spans="2:72" ht="46.2" customHeight="1">
      <c r="B16" s="158" t="s">
        <v>290</v>
      </c>
      <c r="C16" s="1654" t="s">
        <v>291</v>
      </c>
      <c r="D16" s="1654"/>
      <c r="E16" s="1654"/>
      <c r="F16" s="1654"/>
      <c r="G16" s="1654"/>
      <c r="H16" s="1654"/>
      <c r="I16" s="1654"/>
      <c r="J16" s="1654"/>
      <c r="K16" s="159" t="s">
        <v>292</v>
      </c>
      <c r="L16" s="159" t="s">
        <v>293</v>
      </c>
      <c r="M16" s="159" t="s">
        <v>294</v>
      </c>
      <c r="N16" s="159" t="s">
        <v>295</v>
      </c>
      <c r="O16" s="160" t="s">
        <v>296</v>
      </c>
      <c r="P16" s="161"/>
      <c r="Q16" s="162" t="s">
        <v>290</v>
      </c>
      <c r="R16" s="1655" t="s">
        <v>291</v>
      </c>
      <c r="S16" s="1656"/>
      <c r="T16" s="1656"/>
      <c r="U16" s="1656"/>
      <c r="V16" s="1656"/>
      <c r="W16" s="1656"/>
      <c r="X16" s="1656"/>
      <c r="Y16" s="1657"/>
      <c r="Z16" s="159" t="s">
        <v>292</v>
      </c>
      <c r="AA16" s="159" t="s">
        <v>293</v>
      </c>
      <c r="AB16" s="159" t="s">
        <v>294</v>
      </c>
      <c r="AC16" s="159" t="s">
        <v>295</v>
      </c>
      <c r="AD16" s="160" t="s">
        <v>296</v>
      </c>
      <c r="AE16" s="154"/>
      <c r="AF16" s="154"/>
      <c r="AG16" s="154"/>
      <c r="AH16" s="154"/>
      <c r="AI16" s="154"/>
      <c r="AJ16" s="154"/>
      <c r="AK16" s="154"/>
      <c r="AL16" s="154"/>
      <c r="AO16" s="154">
        <f>SUM(AO10:AO15)</f>
        <v>437</v>
      </c>
      <c r="BQ16" s="163"/>
      <c r="BR16" s="163"/>
      <c r="BS16" s="163"/>
      <c r="BT16" s="163"/>
    </row>
    <row r="17" spans="1:127" ht="20.100000000000001" customHeight="1" thickBot="1">
      <c r="B17" s="899"/>
      <c r="C17" s="900"/>
      <c r="D17" s="901"/>
      <c r="E17" s="901"/>
      <c r="F17" s="901"/>
      <c r="G17" s="901"/>
      <c r="H17" s="901"/>
      <c r="I17" s="901"/>
      <c r="J17" s="902"/>
      <c r="K17" s="903">
        <v>1</v>
      </c>
      <c r="L17" s="903">
        <v>0.89</v>
      </c>
      <c r="M17" s="903">
        <v>0.79</v>
      </c>
      <c r="N17" s="904">
        <v>0.69</v>
      </c>
      <c r="O17" s="905">
        <v>1</v>
      </c>
      <c r="P17" s="164"/>
      <c r="Q17" s="906"/>
      <c r="R17" s="907"/>
      <c r="S17" s="908"/>
      <c r="T17" s="908"/>
      <c r="U17" s="908"/>
      <c r="V17" s="908"/>
      <c r="W17" s="908"/>
      <c r="X17" s="908"/>
      <c r="Y17" s="909"/>
      <c r="Z17" s="903">
        <v>1</v>
      </c>
      <c r="AA17" s="903">
        <v>0.89</v>
      </c>
      <c r="AB17" s="903">
        <v>0.79</v>
      </c>
      <c r="AC17" s="904">
        <v>0.69</v>
      </c>
      <c r="AD17" s="905">
        <v>1</v>
      </c>
      <c r="AE17" s="154"/>
      <c r="AF17" s="156">
        <f>SUM(AF18:AG46)/COUNT(AF18:AG46)</f>
        <v>0.89086206896551734</v>
      </c>
      <c r="AG17" s="154"/>
      <c r="AH17" s="154"/>
      <c r="AI17" s="154"/>
      <c r="AJ17" s="154"/>
      <c r="AK17" s="154"/>
      <c r="AL17" s="154"/>
      <c r="AV17" s="165"/>
      <c r="AW17" s="165"/>
      <c r="AX17" s="165"/>
      <c r="AY17" s="165"/>
      <c r="BQ17" s="166"/>
      <c r="BR17" s="166"/>
      <c r="BS17" s="166"/>
      <c r="BT17" s="166"/>
    </row>
    <row r="18" spans="1:127" ht="21" customHeight="1">
      <c r="B18" s="910">
        <v>1</v>
      </c>
      <c r="C18" s="1637" t="s">
        <v>297</v>
      </c>
      <c r="D18" s="1637"/>
      <c r="E18" s="1637"/>
      <c r="F18" s="1637"/>
      <c r="G18" s="1637"/>
      <c r="H18" s="1637"/>
      <c r="I18" s="1637"/>
      <c r="J18" s="1637"/>
      <c r="K18" s="958"/>
      <c r="L18" s="957">
        <v>1</v>
      </c>
      <c r="M18" s="957"/>
      <c r="N18" s="957"/>
      <c r="O18" s="959"/>
      <c r="P18" s="161"/>
      <c r="Q18" s="910">
        <v>30</v>
      </c>
      <c r="R18" s="1637" t="s">
        <v>298</v>
      </c>
      <c r="S18" s="1637"/>
      <c r="T18" s="1637"/>
      <c r="U18" s="1637"/>
      <c r="V18" s="1637"/>
      <c r="W18" s="1637"/>
      <c r="X18" s="1637"/>
      <c r="Y18" s="1637"/>
      <c r="Z18" s="957"/>
      <c r="AA18" s="957">
        <v>1</v>
      </c>
      <c r="AB18" s="957"/>
      <c r="AC18" s="958"/>
      <c r="AD18" s="959"/>
      <c r="AE18" s="154"/>
      <c r="AF18" s="167">
        <f>SUMPRODUCT($K$17:$O$17,K18:O18)</f>
        <v>0.89</v>
      </c>
      <c r="AG18" s="167">
        <f>SUMPRODUCT($Z$17:$AD$17,Z18:AD18)</f>
        <v>0.89</v>
      </c>
      <c r="AH18" s="154"/>
      <c r="AI18" s="154"/>
      <c r="AJ18" s="154"/>
      <c r="AK18" s="154"/>
      <c r="AL18" s="154"/>
      <c r="AV18" s="1638" t="s">
        <v>299</v>
      </c>
      <c r="AW18" s="1638" t="s">
        <v>300</v>
      </c>
      <c r="AX18" s="1640" t="s">
        <v>301</v>
      </c>
      <c r="AY18" s="1641"/>
      <c r="BQ18" s="166"/>
      <c r="BR18" s="166"/>
      <c r="BS18" s="166"/>
      <c r="BT18" s="166"/>
    </row>
    <row r="19" spans="1:127" s="168" customFormat="1" ht="21" customHeight="1">
      <c r="A19" s="154"/>
      <c r="B19" s="956">
        <v>2</v>
      </c>
      <c r="C19" s="1616" t="s">
        <v>302</v>
      </c>
      <c r="D19" s="1616"/>
      <c r="E19" s="1616"/>
      <c r="F19" s="1616"/>
      <c r="G19" s="1616"/>
      <c r="H19" s="1616"/>
      <c r="I19" s="1616"/>
      <c r="J19" s="1616"/>
      <c r="K19" s="960"/>
      <c r="L19" s="960"/>
      <c r="M19" s="961">
        <v>1</v>
      </c>
      <c r="N19" s="960"/>
      <c r="O19" s="962"/>
      <c r="P19" s="161"/>
      <c r="Q19" s="956">
        <v>31</v>
      </c>
      <c r="R19" s="1614" t="s">
        <v>303</v>
      </c>
      <c r="S19" s="1614"/>
      <c r="T19" s="1614"/>
      <c r="U19" s="1614"/>
      <c r="V19" s="1614"/>
      <c r="W19" s="1614"/>
      <c r="X19" s="1614"/>
      <c r="Y19" s="1614"/>
      <c r="Z19" s="960"/>
      <c r="AA19" s="960">
        <v>1</v>
      </c>
      <c r="AB19" s="960"/>
      <c r="AC19" s="961"/>
      <c r="AD19" s="962"/>
      <c r="AE19" s="154"/>
      <c r="AF19" s="167">
        <f t="shared" ref="AF19:AF46" si="0">SUMPRODUCT($K$17:$O$17,K19:O19)</f>
        <v>0.79</v>
      </c>
      <c r="AG19" s="167">
        <f t="shared" ref="AG19:AG46" si="1">SUMPRODUCT($Z$17:$AD$17,Z19:AD19)</f>
        <v>0.89</v>
      </c>
      <c r="AH19" s="154"/>
      <c r="AI19" s="154"/>
      <c r="AJ19" s="154"/>
      <c r="AK19" s="154"/>
      <c r="AL19" s="154"/>
      <c r="AM19" s="154"/>
      <c r="AN19" s="154"/>
      <c r="AO19" s="154"/>
      <c r="AP19" s="166"/>
      <c r="AQ19" s="166"/>
      <c r="AR19" s="166"/>
      <c r="AS19" s="166"/>
      <c r="AT19" s="166"/>
      <c r="AU19" s="166"/>
      <c r="AV19" s="1639"/>
      <c r="AW19" s="1639"/>
      <c r="AX19" s="1172" t="s">
        <v>304</v>
      </c>
      <c r="AY19" s="1172" t="s">
        <v>305</v>
      </c>
      <c r="AZ19" s="154"/>
      <c r="BA19" s="154"/>
      <c r="BB19" s="154"/>
      <c r="BC19" s="154"/>
      <c r="BD19" s="154"/>
      <c r="BE19" s="154"/>
      <c r="BF19" s="154"/>
      <c r="BG19" s="154"/>
      <c r="BH19" s="154"/>
      <c r="BI19" s="154"/>
      <c r="BJ19" s="154"/>
      <c r="BK19" s="154"/>
      <c r="BL19" s="154"/>
      <c r="BM19" s="154"/>
      <c r="BN19" s="154"/>
      <c r="BO19" s="154"/>
      <c r="BP19" s="154"/>
      <c r="BQ19" s="166"/>
      <c r="BR19" s="166"/>
      <c r="BS19" s="166"/>
      <c r="BT19" s="166"/>
      <c r="BU19" s="166"/>
      <c r="BV19" s="166"/>
      <c r="BW19" s="166"/>
      <c r="BX19" s="166"/>
      <c r="BY19" s="166"/>
      <c r="BZ19" s="166"/>
      <c r="CA19" s="166"/>
      <c r="CB19" s="166"/>
      <c r="CC19" s="166"/>
      <c r="CD19" s="166"/>
      <c r="CE19" s="166"/>
      <c r="CF19" s="166"/>
      <c r="CG19" s="166"/>
      <c r="CH19" s="166"/>
      <c r="CI19" s="166"/>
      <c r="CJ19" s="166"/>
      <c r="CK19" s="166"/>
      <c r="CL19" s="166"/>
      <c r="CM19" s="166"/>
      <c r="CN19" s="166"/>
      <c r="CO19" s="166"/>
      <c r="CP19" s="166"/>
      <c r="CQ19" s="166"/>
      <c r="CR19" s="166"/>
      <c r="CS19" s="166"/>
      <c r="CT19" s="166"/>
      <c r="CU19" s="166"/>
      <c r="CV19" s="166"/>
      <c r="CW19" s="166"/>
      <c r="CX19" s="166"/>
      <c r="CY19" s="166"/>
      <c r="CZ19" s="166"/>
      <c r="DA19" s="166"/>
      <c r="DB19" s="166"/>
      <c r="DC19" s="166"/>
      <c r="DD19" s="166"/>
      <c r="DE19" s="166"/>
      <c r="DF19" s="166"/>
      <c r="DG19" s="166"/>
      <c r="DH19" s="166"/>
      <c r="DI19" s="166"/>
      <c r="DJ19" s="166"/>
      <c r="DK19" s="166"/>
      <c r="DL19" s="166"/>
      <c r="DM19" s="166"/>
      <c r="DN19" s="166"/>
      <c r="DO19" s="166"/>
      <c r="DP19" s="166"/>
      <c r="DQ19" s="166"/>
      <c r="DR19" s="166"/>
      <c r="DS19" s="166"/>
      <c r="DT19" s="166"/>
      <c r="DU19" s="166"/>
      <c r="DV19" s="166"/>
      <c r="DW19" s="166"/>
    </row>
    <row r="20" spans="1:127" s="168" customFormat="1" ht="21" customHeight="1">
      <c r="A20" s="154"/>
      <c r="B20" s="956">
        <v>3</v>
      </c>
      <c r="C20" s="1616" t="s">
        <v>306</v>
      </c>
      <c r="D20" s="1616"/>
      <c r="E20" s="1616"/>
      <c r="F20" s="1616"/>
      <c r="G20" s="1616"/>
      <c r="H20" s="1616"/>
      <c r="I20" s="1616"/>
      <c r="J20" s="1616"/>
      <c r="K20" s="960"/>
      <c r="L20" s="960">
        <v>1</v>
      </c>
      <c r="M20" s="961"/>
      <c r="N20" s="960"/>
      <c r="O20" s="962"/>
      <c r="P20" s="161"/>
      <c r="Q20" s="956">
        <v>32</v>
      </c>
      <c r="R20" s="1614" t="s">
        <v>307</v>
      </c>
      <c r="S20" s="1614"/>
      <c r="T20" s="1614"/>
      <c r="U20" s="1614"/>
      <c r="V20" s="1614"/>
      <c r="W20" s="1614"/>
      <c r="X20" s="1614"/>
      <c r="Y20" s="1614"/>
      <c r="Z20" s="960"/>
      <c r="AA20" s="960"/>
      <c r="AB20" s="960">
        <v>1</v>
      </c>
      <c r="AC20" s="961"/>
      <c r="AD20" s="962"/>
      <c r="AE20" s="154"/>
      <c r="AF20" s="167">
        <f t="shared" si="0"/>
        <v>0.89</v>
      </c>
      <c r="AG20" s="167">
        <f t="shared" si="1"/>
        <v>0.79</v>
      </c>
      <c r="AH20" s="154"/>
      <c r="AI20" s="154"/>
      <c r="AJ20" s="154"/>
      <c r="AK20" s="154"/>
      <c r="AL20" s="154"/>
      <c r="AM20" s="169">
        <v>4</v>
      </c>
      <c r="AN20" s="169">
        <f>58</f>
        <v>58</v>
      </c>
      <c r="AO20" s="169" t="s">
        <v>308</v>
      </c>
      <c r="AP20" s="166"/>
      <c r="AQ20" s="170">
        <v>4</v>
      </c>
      <c r="AR20" s="1636" t="s">
        <v>274</v>
      </c>
      <c r="AS20" s="1636"/>
      <c r="AT20" s="1636"/>
      <c r="AU20" s="1636"/>
      <c r="AV20" s="1173">
        <f>SUM(Z18:Z46,K18:K46)</f>
        <v>1</v>
      </c>
      <c r="AW20" s="1173">
        <f>AQ20*AV20</f>
        <v>4</v>
      </c>
      <c r="AX20" s="1174">
        <f>AV20/$AV$25</f>
        <v>1.7241379310344827E-2</v>
      </c>
      <c r="AY20" s="1174">
        <f>AV20/SUM($AV$20:$AV$23)</f>
        <v>2.2727272727272728E-2</v>
      </c>
      <c r="AZ20" s="171"/>
      <c r="BA20" s="154"/>
      <c r="BB20" s="154"/>
      <c r="BC20" s="154"/>
      <c r="BD20" s="154"/>
      <c r="BE20" s="154"/>
      <c r="BF20" s="154"/>
      <c r="BG20" s="154"/>
      <c r="BH20" s="154"/>
      <c r="BI20" s="154"/>
      <c r="BJ20" s="154"/>
      <c r="BK20" s="154"/>
      <c r="BL20" s="154"/>
      <c r="BM20" s="154"/>
      <c r="BN20" s="154"/>
      <c r="BO20" s="154"/>
      <c r="BP20" s="154"/>
      <c r="BQ20" s="166"/>
      <c r="BR20" s="166"/>
      <c r="BS20" s="166"/>
      <c r="BT20" s="166"/>
      <c r="BU20" s="166"/>
      <c r="BV20" s="166"/>
      <c r="BW20" s="166"/>
      <c r="BX20" s="166"/>
      <c r="BY20" s="166"/>
      <c r="BZ20" s="166"/>
      <c r="CA20" s="166"/>
      <c r="CB20" s="166"/>
      <c r="CC20" s="166"/>
      <c r="CD20" s="166"/>
      <c r="CE20" s="166"/>
      <c r="CF20" s="166"/>
      <c r="CG20" s="166"/>
      <c r="CH20" s="166"/>
      <c r="CI20" s="166"/>
      <c r="CJ20" s="166"/>
      <c r="CK20" s="166"/>
      <c r="CL20" s="166"/>
      <c r="CM20" s="166"/>
      <c r="CN20" s="166"/>
      <c r="CO20" s="166"/>
      <c r="CP20" s="166"/>
      <c r="CQ20" s="166"/>
      <c r="CR20" s="166"/>
      <c r="CS20" s="166"/>
      <c r="CT20" s="166"/>
      <c r="CU20" s="166"/>
      <c r="CV20" s="166"/>
      <c r="CW20" s="166"/>
      <c r="CX20" s="166"/>
      <c r="CY20" s="166"/>
      <c r="CZ20" s="166"/>
      <c r="DA20" s="166"/>
      <c r="DB20" s="166"/>
      <c r="DC20" s="166"/>
      <c r="DD20" s="166"/>
      <c r="DE20" s="166"/>
      <c r="DF20" s="166"/>
      <c r="DG20" s="166"/>
      <c r="DH20" s="166"/>
      <c r="DI20" s="166"/>
      <c r="DJ20" s="166"/>
      <c r="DK20" s="166"/>
      <c r="DL20" s="166"/>
      <c r="DM20" s="166"/>
      <c r="DN20" s="166"/>
      <c r="DO20" s="166"/>
      <c r="DP20" s="166"/>
      <c r="DQ20" s="166"/>
      <c r="DR20" s="166"/>
      <c r="DS20" s="166"/>
      <c r="DT20" s="166"/>
      <c r="DU20" s="166"/>
      <c r="DV20" s="166"/>
      <c r="DW20" s="166"/>
    </row>
    <row r="21" spans="1:127" s="168" customFormat="1" ht="21" customHeight="1">
      <c r="A21" s="154"/>
      <c r="B21" s="956">
        <v>4</v>
      </c>
      <c r="C21" s="1614" t="s">
        <v>309</v>
      </c>
      <c r="D21" s="1614"/>
      <c r="E21" s="1614"/>
      <c r="F21" s="1614"/>
      <c r="G21" s="1614"/>
      <c r="H21" s="1614"/>
      <c r="I21" s="1614"/>
      <c r="J21" s="1614"/>
      <c r="K21" s="960"/>
      <c r="L21" s="961">
        <v>1</v>
      </c>
      <c r="M21" s="960"/>
      <c r="N21" s="960"/>
      <c r="O21" s="962"/>
      <c r="P21" s="161"/>
      <c r="Q21" s="956">
        <v>33</v>
      </c>
      <c r="R21" s="1615" t="s">
        <v>310</v>
      </c>
      <c r="S21" s="1615"/>
      <c r="T21" s="1615"/>
      <c r="U21" s="1615"/>
      <c r="V21" s="1615"/>
      <c r="W21" s="1615"/>
      <c r="X21" s="1615"/>
      <c r="Y21" s="1615"/>
      <c r="Z21" s="960"/>
      <c r="AA21" s="960">
        <v>1</v>
      </c>
      <c r="AB21" s="960"/>
      <c r="AC21" s="960"/>
      <c r="AD21" s="962"/>
      <c r="AE21" s="154"/>
      <c r="AF21" s="167">
        <f t="shared" si="0"/>
        <v>0.89</v>
      </c>
      <c r="AG21" s="167">
        <f t="shared" si="1"/>
        <v>0.89</v>
      </c>
      <c r="AH21" s="154"/>
      <c r="AI21" s="154"/>
      <c r="AJ21" s="154"/>
      <c r="AK21" s="154"/>
      <c r="AL21" s="154"/>
      <c r="AM21" s="169">
        <v>3</v>
      </c>
      <c r="AN21" s="169">
        <f>58</f>
        <v>58</v>
      </c>
      <c r="AO21" s="169" t="s">
        <v>308</v>
      </c>
      <c r="AP21" s="169"/>
      <c r="AQ21" s="170">
        <v>3</v>
      </c>
      <c r="AR21" s="1636" t="s">
        <v>311</v>
      </c>
      <c r="AS21" s="1636"/>
      <c r="AT21" s="1636"/>
      <c r="AU21" s="1636"/>
      <c r="AV21" s="1173">
        <f>SUM(L18:L46,AA18:AA46)</f>
        <v>28</v>
      </c>
      <c r="AW21" s="1173">
        <f>AQ21*AV21</f>
        <v>84</v>
      </c>
      <c r="AX21" s="1174">
        <f>AV21/$AV$25</f>
        <v>0.48275862068965519</v>
      </c>
      <c r="AY21" s="1174">
        <f>AV21/SUM($AV$20:$AV$23)</f>
        <v>0.63636363636363635</v>
      </c>
      <c r="AZ21" s="171"/>
      <c r="BA21" s="154"/>
      <c r="BB21" s="154"/>
      <c r="BC21" s="154"/>
      <c r="BD21" s="154"/>
      <c r="BE21" s="154"/>
      <c r="BF21" s="154"/>
      <c r="BG21" s="154"/>
      <c r="BH21" s="154"/>
      <c r="BI21" s="154"/>
      <c r="BJ21" s="154"/>
      <c r="BK21" s="154"/>
      <c r="BL21" s="154"/>
      <c r="BM21" s="154"/>
      <c r="BN21" s="154"/>
      <c r="BO21" s="154"/>
      <c r="BP21" s="154"/>
      <c r="BQ21" s="166"/>
      <c r="BR21" s="172"/>
      <c r="BS21" s="172"/>
      <c r="BT21" s="172"/>
      <c r="BU21" s="172"/>
      <c r="BV21" s="172"/>
      <c r="BW21" s="172"/>
      <c r="BX21" s="172"/>
      <c r="BY21" s="166"/>
      <c r="BZ21" s="166"/>
      <c r="CA21" s="166"/>
      <c r="CB21" s="166"/>
      <c r="CC21" s="166"/>
      <c r="CD21" s="166"/>
      <c r="CE21" s="166"/>
      <c r="CF21" s="166"/>
      <c r="CG21" s="166"/>
      <c r="CH21" s="166"/>
      <c r="CI21" s="166"/>
      <c r="CJ21" s="166"/>
      <c r="CK21" s="166"/>
      <c r="CL21" s="166"/>
      <c r="CM21" s="166"/>
      <c r="CN21" s="166"/>
      <c r="CO21" s="166"/>
      <c r="CP21" s="166"/>
      <c r="CQ21" s="166"/>
      <c r="CR21" s="166"/>
      <c r="CS21" s="166"/>
      <c r="CT21" s="166"/>
      <c r="CU21" s="166"/>
      <c r="CV21" s="166"/>
      <c r="CW21" s="166"/>
      <c r="CX21" s="166"/>
      <c r="CY21" s="166"/>
      <c r="CZ21" s="166"/>
      <c r="DA21" s="166"/>
      <c r="DB21" s="166"/>
      <c r="DC21" s="166"/>
      <c r="DD21" s="166"/>
      <c r="DE21" s="166"/>
      <c r="DF21" s="166"/>
      <c r="DG21" s="166"/>
      <c r="DH21" s="166"/>
      <c r="DI21" s="166"/>
      <c r="DJ21" s="166"/>
      <c r="DK21" s="166"/>
      <c r="DL21" s="166"/>
      <c r="DM21" s="166"/>
      <c r="DN21" s="166"/>
      <c r="DO21" s="166"/>
      <c r="DP21" s="166"/>
      <c r="DQ21" s="166"/>
      <c r="DR21" s="166"/>
      <c r="DS21" s="166"/>
      <c r="DT21" s="166"/>
      <c r="DU21" s="166"/>
      <c r="DV21" s="166"/>
      <c r="DW21" s="166"/>
    </row>
    <row r="22" spans="1:127" s="168" customFormat="1" ht="21" customHeight="1">
      <c r="A22" s="154"/>
      <c r="B22" s="956">
        <v>5</v>
      </c>
      <c r="C22" s="1614" t="s">
        <v>312</v>
      </c>
      <c r="D22" s="1614"/>
      <c r="E22" s="1614"/>
      <c r="F22" s="1614"/>
      <c r="G22" s="1614"/>
      <c r="H22" s="1614"/>
      <c r="I22" s="1614"/>
      <c r="J22" s="1614"/>
      <c r="K22" s="960">
        <v>1</v>
      </c>
      <c r="L22" s="960"/>
      <c r="M22" s="960"/>
      <c r="N22" s="960"/>
      <c r="O22" s="962"/>
      <c r="P22" s="161"/>
      <c r="Q22" s="956">
        <v>34</v>
      </c>
      <c r="R22" s="1614" t="s">
        <v>313</v>
      </c>
      <c r="S22" s="1614"/>
      <c r="T22" s="1614"/>
      <c r="U22" s="1614"/>
      <c r="V22" s="1614"/>
      <c r="W22" s="1614"/>
      <c r="X22" s="1614"/>
      <c r="Y22" s="1614"/>
      <c r="Z22" s="960"/>
      <c r="AA22" s="960"/>
      <c r="AB22" s="961"/>
      <c r="AC22" s="960"/>
      <c r="AD22" s="960">
        <v>1</v>
      </c>
      <c r="AE22" s="154"/>
      <c r="AF22" s="167">
        <f t="shared" si="0"/>
        <v>1</v>
      </c>
      <c r="AG22" s="167">
        <f t="shared" si="1"/>
        <v>1</v>
      </c>
      <c r="AH22" s="154"/>
      <c r="AI22" s="154"/>
      <c r="AJ22" s="154"/>
      <c r="AK22" s="154"/>
      <c r="AL22" s="154"/>
      <c r="AM22" s="169">
        <v>2</v>
      </c>
      <c r="AN22" s="169">
        <f>58</f>
        <v>58</v>
      </c>
      <c r="AO22" s="169" t="s">
        <v>308</v>
      </c>
      <c r="AP22" s="170"/>
      <c r="AQ22" s="170">
        <v>2</v>
      </c>
      <c r="AR22" s="1636" t="s">
        <v>281</v>
      </c>
      <c r="AS22" s="1636"/>
      <c r="AT22" s="1636"/>
      <c r="AU22" s="1636"/>
      <c r="AV22" s="1173">
        <f>SUM(M18:M46,AB18:AB46)</f>
        <v>14</v>
      </c>
      <c r="AW22" s="1173">
        <f>AQ22*AV22</f>
        <v>28</v>
      </c>
      <c r="AX22" s="1174">
        <f>AV22/$AV$25</f>
        <v>0.2413793103448276</v>
      </c>
      <c r="AY22" s="1174">
        <f>AV22/SUM($AV$20:$AV$23)</f>
        <v>0.31818181818181818</v>
      </c>
      <c r="AZ22" s="171"/>
      <c r="BA22" s="154"/>
      <c r="BB22" s="154"/>
      <c r="BC22" s="154" t="s">
        <v>314</v>
      </c>
      <c r="BD22" s="154"/>
      <c r="BE22" s="154"/>
      <c r="BF22" s="154"/>
      <c r="BG22" s="154"/>
      <c r="BH22" s="154"/>
      <c r="BI22" s="154"/>
      <c r="BJ22" s="154"/>
      <c r="BK22" s="154"/>
      <c r="BL22" s="154"/>
      <c r="BM22" s="154"/>
      <c r="BN22" s="154"/>
      <c r="BO22" s="154"/>
      <c r="BP22" s="154"/>
      <c r="BQ22" s="166"/>
      <c r="BR22" s="172"/>
      <c r="BS22" s="172"/>
      <c r="BT22" s="172"/>
      <c r="BU22" s="172"/>
      <c r="BV22" s="172"/>
      <c r="BW22" s="172"/>
      <c r="BX22" s="172"/>
      <c r="BY22" s="166"/>
      <c r="BZ22" s="166"/>
      <c r="CA22" s="166"/>
      <c r="CB22" s="166"/>
      <c r="CC22" s="166"/>
      <c r="CD22" s="166"/>
      <c r="CE22" s="166"/>
      <c r="CF22" s="166"/>
      <c r="CG22" s="166"/>
      <c r="CH22" s="166"/>
      <c r="CI22" s="166"/>
      <c r="CJ22" s="166"/>
      <c r="CK22" s="166"/>
      <c r="CL22" s="166"/>
      <c r="CM22" s="166"/>
      <c r="CN22" s="166"/>
      <c r="CO22" s="166"/>
      <c r="CP22" s="166"/>
      <c r="CQ22" s="166"/>
      <c r="CR22" s="166"/>
      <c r="CS22" s="166"/>
      <c r="CT22" s="166"/>
      <c r="CU22" s="166"/>
      <c r="CV22" s="166"/>
      <c r="CW22" s="166"/>
      <c r="CX22" s="166"/>
      <c r="CY22" s="166"/>
      <c r="CZ22" s="166"/>
      <c r="DA22" s="166"/>
      <c r="DB22" s="166"/>
      <c r="DC22" s="166"/>
      <c r="DD22" s="166"/>
      <c r="DE22" s="166"/>
      <c r="DF22" s="166"/>
      <c r="DG22" s="166"/>
      <c r="DH22" s="166"/>
      <c r="DI22" s="166"/>
      <c r="DJ22" s="166"/>
      <c r="DK22" s="166"/>
      <c r="DL22" s="166"/>
      <c r="DM22" s="166"/>
      <c r="DN22" s="166"/>
      <c r="DO22" s="166"/>
      <c r="DP22" s="166"/>
      <c r="DQ22" s="166"/>
      <c r="DR22" s="166"/>
      <c r="DS22" s="166"/>
      <c r="DT22" s="166"/>
      <c r="DU22" s="166"/>
      <c r="DV22" s="166"/>
      <c r="DW22" s="166"/>
    </row>
    <row r="23" spans="1:127" s="168" customFormat="1" ht="21" customHeight="1">
      <c r="A23" s="154"/>
      <c r="B23" s="956">
        <v>6</v>
      </c>
      <c r="C23" s="1614" t="s">
        <v>315</v>
      </c>
      <c r="D23" s="1614"/>
      <c r="E23" s="1614"/>
      <c r="F23" s="1614"/>
      <c r="G23" s="1614"/>
      <c r="H23" s="1614"/>
      <c r="I23" s="1614"/>
      <c r="J23" s="1614"/>
      <c r="K23" s="960"/>
      <c r="L23" s="960">
        <v>1</v>
      </c>
      <c r="M23" s="960"/>
      <c r="N23" s="960"/>
      <c r="O23" s="962"/>
      <c r="P23" s="161"/>
      <c r="Q23" s="956">
        <v>35</v>
      </c>
      <c r="R23" s="1615" t="s">
        <v>316</v>
      </c>
      <c r="S23" s="1615"/>
      <c r="T23" s="1615"/>
      <c r="U23" s="1615"/>
      <c r="V23" s="1615"/>
      <c r="W23" s="1615"/>
      <c r="X23" s="1615"/>
      <c r="Y23" s="1615"/>
      <c r="Z23" s="960"/>
      <c r="AA23" s="960"/>
      <c r="AB23" s="961">
        <v>1</v>
      </c>
      <c r="AC23" s="960"/>
      <c r="AD23" s="962"/>
      <c r="AE23" s="154"/>
      <c r="AF23" s="167">
        <f t="shared" si="0"/>
        <v>0.89</v>
      </c>
      <c r="AG23" s="167">
        <f t="shared" si="1"/>
        <v>0.79</v>
      </c>
      <c r="AH23" s="154"/>
      <c r="AI23" s="154"/>
      <c r="AJ23" s="154"/>
      <c r="AK23" s="154"/>
      <c r="AL23" s="154"/>
      <c r="AM23" s="169">
        <v>1</v>
      </c>
      <c r="AN23" s="169">
        <f>58</f>
        <v>58</v>
      </c>
      <c r="AO23" s="169" t="s">
        <v>308</v>
      </c>
      <c r="AP23" s="170"/>
      <c r="AQ23" s="170">
        <v>1</v>
      </c>
      <c r="AR23" s="1636" t="s">
        <v>284</v>
      </c>
      <c r="AS23" s="1636"/>
      <c r="AT23" s="1636"/>
      <c r="AU23" s="1636"/>
      <c r="AV23" s="1173">
        <f>SUM(N18:N46,AC18:AC46)</f>
        <v>1</v>
      </c>
      <c r="AW23" s="1173">
        <f>AQ23*AV23</f>
        <v>1</v>
      </c>
      <c r="AX23" s="1174">
        <f>AV23/$AV$25</f>
        <v>1.7241379310344827E-2</v>
      </c>
      <c r="AY23" s="1174">
        <f>AV23/SUM($AV$20:$AV$23)</f>
        <v>2.2727272727272728E-2</v>
      </c>
      <c r="AZ23" s="171"/>
      <c r="BA23" s="154"/>
      <c r="BB23" s="154"/>
      <c r="BC23" s="154"/>
      <c r="BD23" s="154"/>
      <c r="BE23" s="154"/>
      <c r="BF23" s="154"/>
      <c r="BG23" s="154"/>
      <c r="BH23" s="154"/>
      <c r="BI23" s="154"/>
      <c r="BJ23" s="154"/>
      <c r="BK23" s="154"/>
      <c r="BL23" s="154"/>
      <c r="BM23" s="154"/>
      <c r="BN23" s="154"/>
      <c r="BO23" s="154"/>
      <c r="BP23" s="154"/>
      <c r="BQ23" s="166"/>
      <c r="BR23" s="172"/>
      <c r="BS23" s="172"/>
      <c r="BT23" s="172"/>
      <c r="BU23" s="172"/>
      <c r="BV23" s="172"/>
      <c r="BW23" s="172"/>
      <c r="BX23" s="172"/>
      <c r="BY23" s="166"/>
      <c r="BZ23" s="166"/>
      <c r="CA23" s="166"/>
      <c r="CB23" s="166"/>
      <c r="CC23" s="166"/>
      <c r="CD23" s="166"/>
      <c r="CE23" s="166"/>
      <c r="CF23" s="166"/>
      <c r="CG23" s="166"/>
      <c r="CH23" s="166"/>
      <c r="CI23" s="166"/>
      <c r="CJ23" s="166"/>
      <c r="CK23" s="166"/>
      <c r="CL23" s="166"/>
      <c r="CM23" s="166"/>
      <c r="CN23" s="166"/>
      <c r="CO23" s="166"/>
      <c r="CP23" s="166"/>
      <c r="CQ23" s="166"/>
      <c r="CR23" s="166"/>
      <c r="CS23" s="166"/>
      <c r="CT23" s="166"/>
      <c r="CU23" s="166"/>
      <c r="CV23" s="166"/>
      <c r="CW23" s="166"/>
      <c r="CX23" s="166"/>
      <c r="CY23" s="166"/>
      <c r="CZ23" s="166"/>
      <c r="DA23" s="166"/>
      <c r="DB23" s="166"/>
      <c r="DC23" s="166"/>
      <c r="DD23" s="166"/>
      <c r="DE23" s="166"/>
      <c r="DF23" s="166"/>
      <c r="DG23" s="166"/>
      <c r="DH23" s="166"/>
      <c r="DI23" s="166"/>
      <c r="DJ23" s="166"/>
      <c r="DK23" s="166"/>
      <c r="DL23" s="166"/>
      <c r="DM23" s="166"/>
      <c r="DN23" s="166"/>
      <c r="DO23" s="166"/>
      <c r="DP23" s="166"/>
      <c r="DQ23" s="166"/>
      <c r="DR23" s="166"/>
      <c r="DS23" s="166"/>
      <c r="DT23" s="166"/>
      <c r="DU23" s="166"/>
      <c r="DV23" s="166"/>
      <c r="DW23" s="166"/>
    </row>
    <row r="24" spans="1:127" s="168" customFormat="1" ht="21" customHeight="1" thickBot="1">
      <c r="A24" s="154"/>
      <c r="B24" s="956">
        <v>7</v>
      </c>
      <c r="C24" s="1614" t="s">
        <v>317</v>
      </c>
      <c r="D24" s="1614"/>
      <c r="E24" s="1614"/>
      <c r="F24" s="1614"/>
      <c r="G24" s="1614"/>
      <c r="H24" s="1614"/>
      <c r="I24" s="1614"/>
      <c r="J24" s="1614"/>
      <c r="K24" s="960"/>
      <c r="L24" s="960">
        <v>1</v>
      </c>
      <c r="M24" s="960"/>
      <c r="N24" s="960"/>
      <c r="O24" s="962"/>
      <c r="P24" s="161"/>
      <c r="Q24" s="956">
        <v>36</v>
      </c>
      <c r="R24" s="1614" t="s">
        <v>318</v>
      </c>
      <c r="S24" s="1614"/>
      <c r="T24" s="1614"/>
      <c r="U24" s="1614"/>
      <c r="V24" s="1614"/>
      <c r="W24" s="1614"/>
      <c r="X24" s="1614"/>
      <c r="Y24" s="1614"/>
      <c r="Z24" s="960"/>
      <c r="AA24" s="961"/>
      <c r="AB24" s="960"/>
      <c r="AC24" s="960"/>
      <c r="AD24" s="960">
        <v>1</v>
      </c>
      <c r="AE24" s="154"/>
      <c r="AF24" s="167">
        <f t="shared" si="0"/>
        <v>0.89</v>
      </c>
      <c r="AG24" s="167">
        <f t="shared" si="1"/>
        <v>1</v>
      </c>
      <c r="AH24" s="154"/>
      <c r="AI24" s="154"/>
      <c r="AJ24" s="154"/>
      <c r="AK24" s="154"/>
      <c r="AL24" s="154"/>
      <c r="AM24" s="169">
        <v>0</v>
      </c>
      <c r="AN24" s="169">
        <f>58</f>
        <v>58</v>
      </c>
      <c r="AO24" s="169" t="s">
        <v>308</v>
      </c>
      <c r="AP24" s="170"/>
      <c r="AQ24" s="170">
        <v>0</v>
      </c>
      <c r="AR24" s="1634" t="s">
        <v>287</v>
      </c>
      <c r="AS24" s="1634"/>
      <c r="AT24" s="1634"/>
      <c r="AU24" s="1634"/>
      <c r="AV24" s="173">
        <f>SUM(O18:O46,AD18:AD46)</f>
        <v>14</v>
      </c>
      <c r="AW24" s="173">
        <f>AQ24*AV24</f>
        <v>0</v>
      </c>
      <c r="AX24" s="174">
        <f>AV24/$AV$25</f>
        <v>0.2413793103448276</v>
      </c>
      <c r="AY24" s="174" t="s">
        <v>319</v>
      </c>
      <c r="AZ24" s="171"/>
      <c r="BA24" s="154"/>
      <c r="BB24" s="154"/>
      <c r="BC24" s="154"/>
      <c r="BD24" s="154"/>
      <c r="BE24" s="154"/>
      <c r="BF24" s="154"/>
      <c r="BG24" s="154"/>
      <c r="BH24" s="154"/>
      <c r="BI24" s="154"/>
      <c r="BJ24" s="154"/>
      <c r="BK24" s="154"/>
      <c r="BL24" s="154"/>
      <c r="BM24" s="154"/>
      <c r="BN24" s="154"/>
      <c r="BO24" s="154"/>
      <c r="BP24" s="154"/>
      <c r="BQ24" s="175"/>
      <c r="BR24" s="175"/>
      <c r="BS24" s="175"/>
      <c r="BT24" s="175"/>
      <c r="BU24" s="175"/>
      <c r="BV24" s="175"/>
      <c r="BW24" s="175"/>
      <c r="BX24" s="175"/>
      <c r="BY24" s="175"/>
      <c r="BZ24" s="175"/>
      <c r="CA24" s="175"/>
      <c r="CB24" s="175"/>
      <c r="CC24" s="175"/>
      <c r="CD24" s="175"/>
      <c r="CE24" s="175"/>
      <c r="CF24" s="175"/>
      <c r="CG24" s="175"/>
      <c r="CH24" s="175"/>
      <c r="CI24" s="175"/>
      <c r="CJ24" s="175"/>
      <c r="CK24" s="175"/>
      <c r="CL24" s="175"/>
      <c r="CM24" s="175"/>
      <c r="CN24" s="175"/>
      <c r="CO24" s="175"/>
      <c r="CP24" s="175"/>
      <c r="CQ24" s="175"/>
      <c r="CR24" s="175"/>
      <c r="CS24" s="175"/>
      <c r="CT24" s="175"/>
      <c r="CU24" s="175"/>
      <c r="CV24" s="175"/>
      <c r="CW24" s="175"/>
      <c r="CX24" s="175"/>
      <c r="CY24" s="175"/>
      <c r="CZ24" s="175"/>
      <c r="DA24" s="175"/>
      <c r="DB24" s="175"/>
      <c r="DC24" s="175"/>
      <c r="DD24" s="175"/>
      <c r="DE24" s="175"/>
      <c r="DF24" s="175"/>
      <c r="DG24" s="175"/>
      <c r="DH24" s="175"/>
      <c r="DI24" s="175"/>
      <c r="DJ24" s="175"/>
      <c r="DK24" s="175"/>
      <c r="DL24" s="175"/>
      <c r="DM24" s="175"/>
      <c r="DN24" s="175"/>
      <c r="DO24" s="175"/>
      <c r="DP24" s="175"/>
      <c r="DQ24" s="175"/>
      <c r="DR24" s="175"/>
      <c r="DS24" s="175"/>
      <c r="DT24" s="175"/>
      <c r="DU24" s="175"/>
      <c r="DV24" s="175"/>
      <c r="DW24" s="175"/>
    </row>
    <row r="25" spans="1:127" s="168" customFormat="1" ht="21" customHeight="1" thickTop="1">
      <c r="A25" s="154"/>
      <c r="B25" s="956">
        <v>8</v>
      </c>
      <c r="C25" s="1614" t="s">
        <v>320</v>
      </c>
      <c r="D25" s="1614"/>
      <c r="E25" s="1614"/>
      <c r="F25" s="1614"/>
      <c r="G25" s="1614"/>
      <c r="H25" s="1614"/>
      <c r="I25" s="1614"/>
      <c r="J25" s="1614"/>
      <c r="K25" s="960"/>
      <c r="L25" s="960">
        <v>1</v>
      </c>
      <c r="M25" s="960"/>
      <c r="N25" s="961"/>
      <c r="O25" s="962"/>
      <c r="P25" s="161"/>
      <c r="Q25" s="956">
        <v>37</v>
      </c>
      <c r="R25" s="1614" t="s">
        <v>321</v>
      </c>
      <c r="S25" s="1614"/>
      <c r="T25" s="1614"/>
      <c r="U25" s="1614"/>
      <c r="V25" s="1614"/>
      <c r="W25" s="1614"/>
      <c r="X25" s="1614"/>
      <c r="Y25" s="1614"/>
      <c r="Z25" s="960"/>
      <c r="AA25" s="961">
        <v>1</v>
      </c>
      <c r="AB25" s="960"/>
      <c r="AC25" s="960"/>
      <c r="AD25" s="962"/>
      <c r="AE25" s="154"/>
      <c r="AF25" s="167">
        <f t="shared" si="0"/>
        <v>0.89</v>
      </c>
      <c r="AG25" s="167">
        <f t="shared" si="1"/>
        <v>0.89</v>
      </c>
      <c r="AH25" s="154"/>
      <c r="AI25" s="154"/>
      <c r="AJ25" s="154"/>
      <c r="AK25" s="154"/>
      <c r="AL25" s="154"/>
      <c r="AM25" s="171"/>
      <c r="AN25" s="171"/>
      <c r="AO25" s="171"/>
      <c r="AP25" s="171"/>
      <c r="AQ25" s="171"/>
      <c r="AR25" s="1635" t="s">
        <v>84</v>
      </c>
      <c r="AS25" s="1635"/>
      <c r="AT25" s="1635"/>
      <c r="AU25" s="1635"/>
      <c r="AV25" s="176">
        <f>SUM(AV20:AV24)</f>
        <v>58</v>
      </c>
      <c r="AW25" s="176">
        <f>SUM(AW20:AW24)</f>
        <v>117</v>
      </c>
      <c r="AX25" s="177">
        <f>SUM(AX20:AX24)</f>
        <v>1</v>
      </c>
      <c r="AY25" s="177">
        <f>SUM(AY20:AY24)</f>
        <v>1</v>
      </c>
      <c r="AZ25" s="171"/>
      <c r="BA25" s="154"/>
      <c r="BB25" s="154"/>
      <c r="BC25" s="154"/>
      <c r="BD25" s="154"/>
      <c r="BE25" s="154"/>
      <c r="BF25" s="154"/>
      <c r="BG25" s="154"/>
      <c r="BH25" s="154"/>
      <c r="BI25" s="154"/>
      <c r="BJ25" s="154"/>
      <c r="BK25" s="154"/>
      <c r="BL25" s="154"/>
      <c r="BM25" s="154"/>
      <c r="BN25" s="154"/>
      <c r="BO25" s="154"/>
      <c r="BP25" s="154"/>
      <c r="BQ25" s="166"/>
      <c r="BR25" s="166"/>
      <c r="BS25" s="166"/>
      <c r="BT25" s="166"/>
      <c r="BU25" s="166"/>
      <c r="BV25" s="166"/>
      <c r="BW25" s="166"/>
      <c r="BX25" s="166"/>
      <c r="BY25" s="166"/>
      <c r="BZ25" s="166"/>
      <c r="CA25" s="166"/>
      <c r="CB25" s="166"/>
      <c r="CC25" s="166"/>
      <c r="CD25" s="166"/>
      <c r="CE25" s="166"/>
      <c r="CF25" s="166"/>
      <c r="CG25" s="166"/>
      <c r="CH25" s="166"/>
      <c r="CI25" s="166"/>
      <c r="CJ25" s="166"/>
      <c r="CK25" s="166"/>
      <c r="CL25" s="166"/>
      <c r="CM25" s="166"/>
      <c r="CN25" s="166"/>
      <c r="CO25" s="166"/>
      <c r="CP25" s="166"/>
      <c r="CQ25" s="166"/>
      <c r="CR25" s="166"/>
      <c r="CS25" s="166"/>
      <c r="CT25" s="166"/>
      <c r="CU25" s="166"/>
      <c r="CV25" s="166"/>
      <c r="CW25" s="166"/>
      <c r="CX25" s="166"/>
      <c r="CY25" s="166"/>
      <c r="CZ25" s="166"/>
      <c r="DA25" s="166"/>
      <c r="DB25" s="166"/>
      <c r="DC25" s="166"/>
      <c r="DD25" s="166"/>
      <c r="DE25" s="166"/>
      <c r="DF25" s="166"/>
      <c r="DG25" s="166"/>
      <c r="DH25" s="166"/>
      <c r="DI25" s="166"/>
      <c r="DJ25" s="166"/>
      <c r="DK25" s="166"/>
      <c r="DL25" s="166"/>
      <c r="DM25" s="166"/>
      <c r="DN25" s="166"/>
      <c r="DO25" s="166"/>
      <c r="DP25" s="166"/>
      <c r="DQ25" s="166"/>
      <c r="DR25" s="166"/>
      <c r="DS25" s="166"/>
      <c r="DT25" s="166"/>
      <c r="DU25" s="166"/>
      <c r="DV25" s="166"/>
      <c r="DW25" s="166"/>
    </row>
    <row r="26" spans="1:127" s="168" customFormat="1" ht="21" customHeight="1">
      <c r="A26" s="154"/>
      <c r="B26" s="956">
        <v>9</v>
      </c>
      <c r="C26" s="1616" t="s">
        <v>322</v>
      </c>
      <c r="D26" s="1616"/>
      <c r="E26" s="1616"/>
      <c r="F26" s="1616"/>
      <c r="G26" s="1616"/>
      <c r="H26" s="1616"/>
      <c r="I26" s="1616"/>
      <c r="J26" s="1616"/>
      <c r="K26" s="960"/>
      <c r="L26" s="960">
        <v>1</v>
      </c>
      <c r="M26" s="960"/>
      <c r="N26" s="961"/>
      <c r="O26" s="962"/>
      <c r="P26" s="161"/>
      <c r="Q26" s="956">
        <v>38</v>
      </c>
      <c r="R26" s="1614" t="s">
        <v>323</v>
      </c>
      <c r="S26" s="1614"/>
      <c r="T26" s="1614"/>
      <c r="U26" s="1614"/>
      <c r="V26" s="1614"/>
      <c r="W26" s="1614"/>
      <c r="X26" s="1614"/>
      <c r="Y26" s="1614"/>
      <c r="Z26" s="960"/>
      <c r="AA26" s="960">
        <v>1</v>
      </c>
      <c r="AB26" s="961"/>
      <c r="AC26" s="960"/>
      <c r="AD26" s="962"/>
      <c r="AE26" s="154"/>
      <c r="AF26" s="167">
        <f t="shared" si="0"/>
        <v>0.89</v>
      </c>
      <c r="AG26" s="167">
        <f t="shared" si="1"/>
        <v>0.89</v>
      </c>
      <c r="AH26" s="154"/>
      <c r="AI26" s="154"/>
      <c r="AJ26" s="154"/>
      <c r="AK26" s="154"/>
      <c r="AL26" s="154"/>
      <c r="AM26" s="171"/>
      <c r="AN26" s="171"/>
      <c r="AO26" s="171"/>
      <c r="AP26" s="171"/>
      <c r="AQ26" s="171"/>
      <c r="AR26" s="171"/>
      <c r="AS26" s="171"/>
      <c r="AT26" s="171"/>
      <c r="AU26" s="171"/>
      <c r="AX26" s="171"/>
      <c r="AY26" s="171"/>
      <c r="AZ26" s="171"/>
      <c r="BA26" s="154"/>
      <c r="BB26" s="154"/>
      <c r="BC26" s="154"/>
      <c r="BD26" s="154"/>
      <c r="BE26" s="154"/>
      <c r="BF26" s="154"/>
      <c r="BG26" s="154"/>
      <c r="BH26" s="154"/>
      <c r="BI26" s="154"/>
      <c r="BJ26" s="154"/>
      <c r="BK26" s="154"/>
      <c r="BL26" s="154"/>
      <c r="BM26" s="154"/>
      <c r="BN26" s="154"/>
      <c r="BO26" s="154"/>
      <c r="BP26" s="154"/>
      <c r="BQ26" s="166"/>
      <c r="BR26" s="166"/>
      <c r="BS26" s="166"/>
      <c r="BT26" s="166"/>
      <c r="BU26" s="166"/>
      <c r="BV26" s="166"/>
      <c r="BW26" s="166"/>
      <c r="BX26" s="166"/>
      <c r="BY26" s="166"/>
      <c r="BZ26" s="166"/>
      <c r="CA26" s="166"/>
      <c r="CB26" s="166"/>
      <c r="CC26" s="166"/>
      <c r="CD26" s="166"/>
      <c r="CE26" s="166"/>
      <c r="CF26" s="166"/>
      <c r="CG26" s="166"/>
      <c r="CH26" s="166"/>
      <c r="CI26" s="166"/>
      <c r="CJ26" s="166"/>
      <c r="CK26" s="166"/>
      <c r="CL26" s="166"/>
      <c r="CM26" s="166"/>
      <c r="CN26" s="166"/>
      <c r="CO26" s="166"/>
      <c r="CP26" s="166"/>
      <c r="CQ26" s="166"/>
      <c r="CR26" s="166"/>
      <c r="CS26" s="166"/>
      <c r="CT26" s="166"/>
      <c r="CU26" s="166"/>
      <c r="CV26" s="166"/>
      <c r="CW26" s="166"/>
      <c r="CX26" s="166"/>
      <c r="CY26" s="166"/>
      <c r="CZ26" s="166"/>
      <c r="DA26" s="166"/>
      <c r="DB26" s="166"/>
      <c r="DC26" s="166"/>
      <c r="DD26" s="166"/>
      <c r="DE26" s="166"/>
      <c r="DF26" s="166"/>
      <c r="DG26" s="166"/>
      <c r="DH26" s="166"/>
      <c r="DI26" s="166"/>
      <c r="DJ26" s="166"/>
      <c r="DK26" s="166"/>
      <c r="DL26" s="166"/>
      <c r="DM26" s="166"/>
      <c r="DN26" s="166"/>
      <c r="DO26" s="166"/>
      <c r="DP26" s="166"/>
      <c r="DQ26" s="166"/>
      <c r="DR26" s="166"/>
      <c r="DS26" s="166"/>
      <c r="DT26" s="166"/>
      <c r="DU26" s="166"/>
      <c r="DV26" s="166"/>
      <c r="DW26" s="166"/>
    </row>
    <row r="27" spans="1:127" s="168" customFormat="1" ht="21" customHeight="1">
      <c r="A27" s="154"/>
      <c r="B27" s="956">
        <v>10</v>
      </c>
      <c r="C27" s="1616" t="s">
        <v>324</v>
      </c>
      <c r="D27" s="1616"/>
      <c r="E27" s="1616"/>
      <c r="F27" s="1616"/>
      <c r="G27" s="1616"/>
      <c r="H27" s="1616"/>
      <c r="I27" s="1616"/>
      <c r="J27" s="1616"/>
      <c r="K27" s="960"/>
      <c r="L27" s="960">
        <v>1</v>
      </c>
      <c r="M27" s="960"/>
      <c r="N27" s="960"/>
      <c r="O27" s="962"/>
      <c r="P27" s="161"/>
      <c r="Q27" s="956">
        <v>39</v>
      </c>
      <c r="R27" s="1614" t="s">
        <v>325</v>
      </c>
      <c r="S27" s="1614"/>
      <c r="T27" s="1614"/>
      <c r="U27" s="1614"/>
      <c r="V27" s="1614"/>
      <c r="W27" s="1614"/>
      <c r="X27" s="1614"/>
      <c r="Y27" s="1614"/>
      <c r="Z27" s="960"/>
      <c r="AA27" s="960"/>
      <c r="AB27" s="960"/>
      <c r="AC27" s="961"/>
      <c r="AD27" s="961">
        <v>1</v>
      </c>
      <c r="AE27" s="154"/>
      <c r="AF27" s="167">
        <f t="shared" si="0"/>
        <v>0.89</v>
      </c>
      <c r="AG27" s="167">
        <f t="shared" si="1"/>
        <v>1</v>
      </c>
      <c r="AH27" s="154"/>
      <c r="AI27" s="154"/>
      <c r="AJ27" s="154"/>
      <c r="AK27" s="154"/>
      <c r="AL27" s="154"/>
      <c r="AM27" s="171"/>
      <c r="AN27" s="171"/>
      <c r="AO27" s="171"/>
      <c r="AP27" s="171"/>
      <c r="AQ27" s="171"/>
      <c r="AR27" s="171"/>
      <c r="AS27" s="171"/>
      <c r="AT27" s="171"/>
      <c r="AU27" s="171"/>
      <c r="AV27" s="178" t="s">
        <v>326</v>
      </c>
      <c r="AW27" s="169">
        <f>SUM(AV20:AV23)*AQ20</f>
        <v>176</v>
      </c>
      <c r="AX27" s="171" t="s">
        <v>327</v>
      </c>
      <c r="AY27" s="171"/>
      <c r="AZ27" s="171"/>
      <c r="BA27" s="154"/>
      <c r="BB27" s="154"/>
      <c r="BC27" s="154"/>
      <c r="BD27" s="154"/>
      <c r="BE27" s="154"/>
      <c r="BF27" s="154"/>
      <c r="BG27" s="154"/>
      <c r="BH27" s="154"/>
      <c r="BI27" s="154"/>
      <c r="BJ27" s="154"/>
      <c r="BK27" s="154"/>
      <c r="BL27" s="154"/>
      <c r="BM27" s="154"/>
      <c r="BN27" s="154"/>
      <c r="BO27" s="154"/>
      <c r="BP27" s="154"/>
      <c r="BQ27" s="166"/>
      <c r="BR27" s="166"/>
      <c r="BS27" s="166"/>
      <c r="BT27" s="166"/>
      <c r="BU27" s="166"/>
      <c r="BV27" s="166"/>
      <c r="BW27" s="166"/>
      <c r="BX27" s="166"/>
      <c r="BY27" s="166"/>
      <c r="BZ27" s="166"/>
      <c r="CA27" s="166"/>
      <c r="CB27" s="166"/>
      <c r="CC27" s="166"/>
      <c r="CD27" s="166"/>
      <c r="CE27" s="166"/>
      <c r="CF27" s="166"/>
      <c r="CG27" s="166"/>
      <c r="CH27" s="166"/>
      <c r="CI27" s="166"/>
      <c r="CJ27" s="166"/>
      <c r="CK27" s="166"/>
      <c r="CL27" s="166"/>
      <c r="CM27" s="166"/>
      <c r="CN27" s="166"/>
      <c r="CO27" s="166"/>
      <c r="CP27" s="166"/>
      <c r="CQ27" s="166"/>
      <c r="CR27" s="166"/>
      <c r="CS27" s="166"/>
      <c r="CT27" s="166"/>
      <c r="CU27" s="166"/>
      <c r="CV27" s="166"/>
      <c r="CW27" s="166"/>
      <c r="CX27" s="166"/>
      <c r="CY27" s="166"/>
      <c r="CZ27" s="166"/>
      <c r="DA27" s="166"/>
      <c r="DB27" s="166"/>
      <c r="DC27" s="166"/>
      <c r="DD27" s="166"/>
      <c r="DE27" s="166"/>
      <c r="DF27" s="166"/>
      <c r="DG27" s="166"/>
      <c r="DH27" s="166"/>
      <c r="DI27" s="166"/>
      <c r="DJ27" s="166"/>
      <c r="DK27" s="166"/>
      <c r="DL27" s="166"/>
      <c r="DM27" s="166"/>
      <c r="DN27" s="166"/>
      <c r="DO27" s="166"/>
      <c r="DP27" s="166"/>
      <c r="DQ27" s="166"/>
      <c r="DR27" s="166"/>
      <c r="DS27" s="166"/>
      <c r="DT27" s="166"/>
      <c r="DU27" s="166"/>
      <c r="DV27" s="166"/>
      <c r="DW27" s="166"/>
    </row>
    <row r="28" spans="1:127" s="168" customFormat="1" ht="21" customHeight="1">
      <c r="A28" s="154"/>
      <c r="B28" s="956">
        <v>11</v>
      </c>
      <c r="C28" s="1614" t="s">
        <v>328</v>
      </c>
      <c r="D28" s="1614"/>
      <c r="E28" s="1614"/>
      <c r="F28" s="1614"/>
      <c r="G28" s="1614"/>
      <c r="H28" s="1614"/>
      <c r="I28" s="1614"/>
      <c r="J28" s="1614"/>
      <c r="K28" s="960"/>
      <c r="L28" s="960"/>
      <c r="M28" s="960">
        <v>1</v>
      </c>
      <c r="N28" s="961"/>
      <c r="O28" s="962"/>
      <c r="P28" s="161"/>
      <c r="Q28" s="956">
        <v>40</v>
      </c>
      <c r="R28" s="1614" t="s">
        <v>329</v>
      </c>
      <c r="S28" s="1614"/>
      <c r="T28" s="1614"/>
      <c r="U28" s="1614"/>
      <c r="V28" s="1614"/>
      <c r="W28" s="1614"/>
      <c r="X28" s="1614"/>
      <c r="Y28" s="1614"/>
      <c r="Z28" s="960"/>
      <c r="AA28" s="960"/>
      <c r="AB28" s="960"/>
      <c r="AC28" s="961"/>
      <c r="AD28" s="961">
        <v>1</v>
      </c>
      <c r="AE28" s="154"/>
      <c r="AF28" s="167">
        <f t="shared" si="0"/>
        <v>0.79</v>
      </c>
      <c r="AG28" s="167">
        <f t="shared" si="1"/>
        <v>1</v>
      </c>
      <c r="AH28" s="154"/>
      <c r="AI28" s="154"/>
      <c r="AJ28" s="154"/>
      <c r="AK28" s="154"/>
      <c r="AL28" s="154"/>
      <c r="AM28" s="171"/>
      <c r="AN28" s="171"/>
      <c r="AO28" s="171"/>
      <c r="AP28" s="171"/>
      <c r="AQ28" s="171"/>
      <c r="AR28" s="171"/>
      <c r="AS28" s="171"/>
      <c r="AT28" s="171"/>
      <c r="AU28" s="178"/>
      <c r="AV28" s="171"/>
      <c r="AW28" s="171"/>
      <c r="AX28" s="171"/>
      <c r="AY28" s="171"/>
      <c r="AZ28" s="171"/>
      <c r="BA28" s="154"/>
      <c r="BB28" s="154"/>
      <c r="BC28" s="154"/>
      <c r="BD28" s="154"/>
      <c r="BE28" s="154"/>
      <c r="BF28" s="154"/>
      <c r="BG28" s="154"/>
      <c r="BH28" s="154"/>
      <c r="BI28" s="154"/>
      <c r="BJ28" s="154"/>
      <c r="BK28" s="154"/>
      <c r="BL28" s="154"/>
      <c r="BM28" s="154"/>
      <c r="BN28" s="154"/>
      <c r="BO28" s="154"/>
      <c r="BP28" s="154"/>
      <c r="BQ28" s="166"/>
      <c r="BR28" s="166"/>
      <c r="BS28" s="166"/>
      <c r="BT28" s="166"/>
      <c r="BU28" s="166"/>
      <c r="BV28" s="166"/>
      <c r="BW28" s="166"/>
      <c r="BX28" s="166"/>
      <c r="BY28" s="166"/>
      <c r="BZ28" s="166"/>
      <c r="CA28" s="166"/>
      <c r="CB28" s="166"/>
      <c r="CC28" s="166"/>
      <c r="CD28" s="166"/>
      <c r="CE28" s="166"/>
      <c r="CF28" s="166"/>
      <c r="CG28" s="166"/>
      <c r="CH28" s="166"/>
      <c r="CI28" s="166"/>
      <c r="CJ28" s="166"/>
      <c r="CK28" s="166"/>
      <c r="CL28" s="166"/>
      <c r="CM28" s="166"/>
      <c r="CN28" s="166"/>
      <c r="CO28" s="166"/>
      <c r="CP28" s="166"/>
      <c r="CQ28" s="166"/>
      <c r="CR28" s="166"/>
      <c r="CS28" s="166"/>
      <c r="CT28" s="166"/>
      <c r="CU28" s="166"/>
      <c r="CV28" s="166"/>
      <c r="CW28" s="166"/>
      <c r="CX28" s="166"/>
      <c r="CY28" s="166"/>
      <c r="CZ28" s="166"/>
      <c r="DA28" s="166"/>
      <c r="DB28" s="166"/>
      <c r="DC28" s="166"/>
      <c r="DD28" s="166"/>
      <c r="DE28" s="166"/>
      <c r="DF28" s="166"/>
      <c r="DG28" s="166"/>
      <c r="DH28" s="166"/>
      <c r="DI28" s="166"/>
      <c r="DJ28" s="166"/>
      <c r="DK28" s="166"/>
      <c r="DL28" s="166"/>
      <c r="DM28" s="166"/>
      <c r="DN28" s="166"/>
      <c r="DO28" s="166"/>
      <c r="DP28" s="166"/>
      <c r="DQ28" s="166"/>
      <c r="DR28" s="166"/>
      <c r="DS28" s="166"/>
      <c r="DT28" s="166"/>
      <c r="DU28" s="166"/>
      <c r="DV28" s="166"/>
      <c r="DW28" s="166"/>
    </row>
    <row r="29" spans="1:127" s="168" customFormat="1" ht="21" customHeight="1" thickBot="1">
      <c r="A29" s="154"/>
      <c r="B29" s="956">
        <v>12</v>
      </c>
      <c r="C29" s="1614" t="s">
        <v>330</v>
      </c>
      <c r="D29" s="1614"/>
      <c r="E29" s="1614"/>
      <c r="F29" s="1614"/>
      <c r="G29" s="1614"/>
      <c r="H29" s="1614"/>
      <c r="I29" s="1614"/>
      <c r="J29" s="1614"/>
      <c r="K29" s="960"/>
      <c r="L29" s="960"/>
      <c r="M29" s="960">
        <v>1</v>
      </c>
      <c r="N29" s="961"/>
      <c r="O29" s="962"/>
      <c r="P29" s="161"/>
      <c r="Q29" s="956">
        <v>41</v>
      </c>
      <c r="R29" s="1614" t="s">
        <v>331</v>
      </c>
      <c r="S29" s="1614"/>
      <c r="T29" s="1614"/>
      <c r="U29" s="1614"/>
      <c r="V29" s="1614"/>
      <c r="W29" s="1614"/>
      <c r="X29" s="1614"/>
      <c r="Y29" s="1614"/>
      <c r="Z29" s="960"/>
      <c r="AA29" s="960"/>
      <c r="AB29" s="960"/>
      <c r="AC29" s="960"/>
      <c r="AD29" s="960">
        <v>1</v>
      </c>
      <c r="AE29" s="154"/>
      <c r="AF29" s="167">
        <f t="shared" si="0"/>
        <v>0.79</v>
      </c>
      <c r="AG29" s="167">
        <f t="shared" si="1"/>
        <v>1</v>
      </c>
      <c r="AH29" s="154"/>
      <c r="AI29" s="154"/>
      <c r="AJ29" s="154"/>
      <c r="AK29" s="154"/>
      <c r="AL29" s="154"/>
      <c r="AM29" s="171"/>
      <c r="AN29" s="171"/>
      <c r="AO29" s="169"/>
      <c r="AP29" s="170"/>
      <c r="AQ29" s="166"/>
      <c r="AR29" s="166"/>
      <c r="AS29" s="166"/>
      <c r="AT29" s="166"/>
      <c r="AU29" s="166"/>
      <c r="AV29" s="166"/>
      <c r="AW29" s="166"/>
      <c r="AX29" s="171"/>
      <c r="AY29" s="171"/>
      <c r="AZ29" s="171"/>
      <c r="BA29" s="154"/>
      <c r="BB29" s="154"/>
      <c r="BC29" s="154"/>
      <c r="BD29" s="154"/>
      <c r="BE29" s="154"/>
      <c r="BF29" s="154"/>
      <c r="BG29" s="154"/>
      <c r="BH29" s="154"/>
      <c r="BI29" s="154"/>
      <c r="BJ29" s="154"/>
      <c r="BK29" s="154"/>
      <c r="BL29" s="154"/>
      <c r="BM29" s="154"/>
      <c r="BN29" s="154"/>
      <c r="BO29" s="154"/>
      <c r="BP29" s="154"/>
      <c r="BQ29" s="166"/>
      <c r="BR29" s="166"/>
      <c r="BS29" s="166"/>
      <c r="BT29" s="166"/>
      <c r="BU29" s="166"/>
      <c r="BV29" s="166"/>
      <c r="BW29" s="166"/>
      <c r="BX29" s="166"/>
      <c r="BY29" s="166"/>
      <c r="BZ29" s="166"/>
      <c r="CA29" s="166"/>
      <c r="CB29" s="166"/>
      <c r="CC29" s="166"/>
      <c r="CD29" s="166"/>
      <c r="CE29" s="166"/>
      <c r="CF29" s="166"/>
      <c r="CG29" s="166"/>
      <c r="CH29" s="166"/>
      <c r="CI29" s="166"/>
      <c r="CJ29" s="166"/>
      <c r="CK29" s="166"/>
      <c r="CL29" s="166"/>
      <c r="CM29" s="166"/>
      <c r="CN29" s="166"/>
      <c r="CO29" s="166"/>
      <c r="CP29" s="166"/>
      <c r="CQ29" s="166"/>
      <c r="CR29" s="166"/>
      <c r="CS29" s="166"/>
      <c r="CT29" s="166"/>
      <c r="CU29" s="166"/>
      <c r="CV29" s="166"/>
      <c r="CW29" s="166"/>
      <c r="CX29" s="166"/>
      <c r="CY29" s="166"/>
      <c r="CZ29" s="166"/>
      <c r="DA29" s="166"/>
      <c r="DB29" s="166"/>
      <c r="DC29" s="166"/>
      <c r="DD29" s="166"/>
      <c r="DE29" s="166"/>
      <c r="DF29" s="166"/>
      <c r="DG29" s="166"/>
      <c r="DH29" s="166"/>
      <c r="DI29" s="166"/>
      <c r="DJ29" s="166"/>
      <c r="DK29" s="166"/>
      <c r="DL29" s="166"/>
      <c r="DM29" s="166"/>
      <c r="DN29" s="166"/>
      <c r="DO29" s="166"/>
      <c r="DP29" s="166"/>
      <c r="DQ29" s="166"/>
      <c r="DR29" s="166"/>
      <c r="DS29" s="166"/>
      <c r="DT29" s="166"/>
      <c r="DU29" s="166"/>
      <c r="DV29" s="166"/>
      <c r="DW29" s="166"/>
    </row>
    <row r="30" spans="1:127" s="168" customFormat="1" ht="21" customHeight="1" thickBot="1">
      <c r="A30" s="154"/>
      <c r="B30" s="956">
        <v>13</v>
      </c>
      <c r="C30" s="1616" t="s">
        <v>332</v>
      </c>
      <c r="D30" s="1616"/>
      <c r="E30" s="1616"/>
      <c r="F30" s="1616"/>
      <c r="G30" s="1616"/>
      <c r="H30" s="1616"/>
      <c r="I30" s="1616"/>
      <c r="J30" s="1616"/>
      <c r="K30" s="960"/>
      <c r="L30" s="960">
        <v>1</v>
      </c>
      <c r="M30" s="960"/>
      <c r="N30" s="960"/>
      <c r="O30" s="962"/>
      <c r="P30" s="161"/>
      <c r="Q30" s="956">
        <v>42</v>
      </c>
      <c r="R30" s="1614" t="s">
        <v>333</v>
      </c>
      <c r="S30" s="1614"/>
      <c r="T30" s="1614"/>
      <c r="U30" s="1614"/>
      <c r="V30" s="1614"/>
      <c r="W30" s="1614"/>
      <c r="X30" s="1614"/>
      <c r="Y30" s="1614"/>
      <c r="Z30" s="960"/>
      <c r="AA30" s="960"/>
      <c r="AB30" s="960"/>
      <c r="AC30" s="960"/>
      <c r="AD30" s="960">
        <v>1</v>
      </c>
      <c r="AE30" s="154"/>
      <c r="AF30" s="167">
        <f t="shared" si="0"/>
        <v>0.89</v>
      </c>
      <c r="AG30" s="167">
        <f t="shared" si="1"/>
        <v>1</v>
      </c>
      <c r="AH30" s="154"/>
      <c r="AI30" s="154"/>
      <c r="AJ30" s="154"/>
      <c r="AK30" s="154"/>
      <c r="AL30" s="154"/>
      <c r="AM30" s="171"/>
      <c r="AN30" s="171"/>
      <c r="AO30" s="169"/>
      <c r="AP30" s="166"/>
      <c r="AQ30" s="166"/>
      <c r="AR30" s="1628" t="s">
        <v>334</v>
      </c>
      <c r="AS30" s="1629"/>
      <c r="AT30" s="1629"/>
      <c r="AU30" s="1629"/>
      <c r="AV30" s="1630"/>
      <c r="AW30" s="1631" t="s">
        <v>335</v>
      </c>
      <c r="AX30" s="1632"/>
      <c r="AY30" s="1633"/>
      <c r="AZ30" s="163"/>
      <c r="BA30" s="154"/>
      <c r="BB30" s="154"/>
      <c r="BC30" s="154"/>
      <c r="BD30" s="154"/>
      <c r="BE30" s="154"/>
      <c r="BF30" s="154"/>
      <c r="BG30" s="154"/>
      <c r="BH30" s="154"/>
      <c r="BI30" s="154"/>
      <c r="BJ30" s="154"/>
      <c r="BK30" s="154"/>
      <c r="BL30" s="154"/>
      <c r="BM30" s="154"/>
      <c r="BN30" s="154"/>
      <c r="BO30" s="154"/>
      <c r="BP30" s="154"/>
      <c r="BQ30" s="166"/>
      <c r="BR30" s="166"/>
      <c r="BS30" s="166"/>
      <c r="BT30" s="166"/>
      <c r="BU30" s="166"/>
      <c r="BV30" s="166"/>
      <c r="BW30" s="166"/>
      <c r="BX30" s="166"/>
      <c r="BY30" s="166"/>
      <c r="BZ30" s="166"/>
      <c r="CA30" s="166"/>
      <c r="CB30" s="166"/>
      <c r="CC30" s="166"/>
      <c r="CD30" s="166"/>
      <c r="CE30" s="166"/>
      <c r="CF30" s="166"/>
      <c r="CG30" s="166"/>
      <c r="CH30" s="166"/>
      <c r="CI30" s="166"/>
      <c r="CJ30" s="166"/>
      <c r="CK30" s="166"/>
      <c r="CL30" s="166"/>
      <c r="CM30" s="166"/>
      <c r="CN30" s="166"/>
      <c r="CO30" s="166"/>
      <c r="CP30" s="166"/>
      <c r="CQ30" s="166"/>
      <c r="CR30" s="166"/>
      <c r="CS30" s="166"/>
      <c r="CT30" s="166"/>
      <c r="CU30" s="166"/>
      <c r="CV30" s="166"/>
      <c r="CW30" s="166"/>
      <c r="CX30" s="166"/>
      <c r="CY30" s="166"/>
      <c r="CZ30" s="166"/>
      <c r="DA30" s="166"/>
      <c r="DB30" s="166"/>
      <c r="DC30" s="166"/>
      <c r="DD30" s="166"/>
      <c r="DE30" s="166"/>
      <c r="DF30" s="166"/>
      <c r="DG30" s="166"/>
      <c r="DH30" s="166"/>
      <c r="DI30" s="166"/>
      <c r="DJ30" s="166"/>
      <c r="DK30" s="166"/>
      <c r="DL30" s="166"/>
      <c r="DM30" s="166"/>
      <c r="DN30" s="166"/>
      <c r="DO30" s="166"/>
      <c r="DP30" s="166"/>
      <c r="DQ30" s="166"/>
      <c r="DR30" s="166"/>
      <c r="DS30" s="166"/>
      <c r="DT30" s="166"/>
      <c r="DU30" s="166"/>
      <c r="DV30" s="166"/>
      <c r="DW30" s="166"/>
    </row>
    <row r="31" spans="1:127" s="168" customFormat="1" ht="21" customHeight="1" thickBot="1">
      <c r="A31" s="154"/>
      <c r="B31" s="956">
        <v>14</v>
      </c>
      <c r="C31" s="1616" t="s">
        <v>336</v>
      </c>
      <c r="D31" s="1616"/>
      <c r="E31" s="1616"/>
      <c r="F31" s="1616"/>
      <c r="G31" s="1616"/>
      <c r="H31" s="1616"/>
      <c r="I31" s="1616"/>
      <c r="J31" s="1616"/>
      <c r="K31" s="960"/>
      <c r="L31" s="960"/>
      <c r="M31" s="960"/>
      <c r="N31" s="960">
        <v>1</v>
      </c>
      <c r="O31" s="962"/>
      <c r="P31" s="161"/>
      <c r="Q31" s="956">
        <v>43</v>
      </c>
      <c r="R31" s="1614" t="s">
        <v>337</v>
      </c>
      <c r="S31" s="1614"/>
      <c r="T31" s="1614"/>
      <c r="U31" s="1614"/>
      <c r="V31" s="1614"/>
      <c r="W31" s="1614"/>
      <c r="X31" s="1614"/>
      <c r="Y31" s="1614"/>
      <c r="Z31" s="960"/>
      <c r="AA31" s="960">
        <v>1</v>
      </c>
      <c r="AB31" s="960"/>
      <c r="AC31" s="960"/>
      <c r="AD31" s="960"/>
      <c r="AE31" s="154"/>
      <c r="AF31" s="167">
        <f t="shared" si="0"/>
        <v>0.69</v>
      </c>
      <c r="AG31" s="167">
        <f t="shared" si="1"/>
        <v>0.89</v>
      </c>
      <c r="AH31" s="154"/>
      <c r="AI31" s="154"/>
      <c r="AJ31" s="154"/>
      <c r="AK31" s="154"/>
      <c r="AL31" s="154"/>
      <c r="AM31" s="171"/>
      <c r="AN31" s="169">
        <f>MAX(AN20:AN24)</f>
        <v>58</v>
      </c>
      <c r="AO31" s="171"/>
      <c r="AP31" s="166"/>
      <c r="AQ31" s="166"/>
      <c r="AR31" s="1617">
        <f>AW25</f>
        <v>117</v>
      </c>
      <c r="AS31" s="1618"/>
      <c r="AT31" s="1618"/>
      <c r="AU31" s="1618"/>
      <c r="AV31" s="1619"/>
      <c r="AW31" s="1620">
        <f>SUM(100/AR33*AR31)</f>
        <v>66.477272727272734</v>
      </c>
      <c r="AX31" s="1621"/>
      <c r="AY31" s="1624" t="s">
        <v>338</v>
      </c>
      <c r="AZ31" s="179"/>
      <c r="BA31" s="154"/>
      <c r="BB31" s="154"/>
      <c r="BC31" s="154"/>
      <c r="BD31" s="154"/>
      <c r="BE31" s="154"/>
      <c r="BF31" s="154"/>
      <c r="BG31" s="154"/>
      <c r="BH31" s="154"/>
      <c r="BI31" s="154"/>
      <c r="BJ31" s="154"/>
      <c r="BK31" s="154"/>
      <c r="BL31" s="154"/>
      <c r="BM31" s="154"/>
      <c r="BN31" s="154"/>
      <c r="BO31" s="154"/>
      <c r="BP31" s="154"/>
      <c r="BQ31" s="166"/>
      <c r="BR31" s="166"/>
      <c r="BS31" s="166"/>
      <c r="BT31" s="166"/>
      <c r="BU31" s="166"/>
      <c r="BV31" s="166"/>
      <c r="BW31" s="166"/>
      <c r="BX31" s="166"/>
      <c r="BY31" s="166"/>
      <c r="BZ31" s="166"/>
      <c r="CA31" s="166"/>
      <c r="CB31" s="166"/>
      <c r="CC31" s="166"/>
      <c r="CD31" s="166"/>
      <c r="CE31" s="166"/>
      <c r="CF31" s="166"/>
      <c r="CG31" s="166"/>
      <c r="CH31" s="166"/>
      <c r="CI31" s="166"/>
      <c r="CJ31" s="166"/>
      <c r="CK31" s="166"/>
      <c r="CL31" s="166"/>
      <c r="CM31" s="166"/>
      <c r="CN31" s="166"/>
      <c r="CO31" s="166"/>
      <c r="CP31" s="166"/>
      <c r="CQ31" s="166"/>
      <c r="CR31" s="166"/>
      <c r="CS31" s="166"/>
      <c r="CT31" s="166"/>
      <c r="CU31" s="166"/>
      <c r="CV31" s="166"/>
      <c r="CW31" s="166"/>
      <c r="CX31" s="166"/>
      <c r="CY31" s="166"/>
      <c r="CZ31" s="166"/>
      <c r="DA31" s="166"/>
      <c r="DB31" s="166"/>
      <c r="DC31" s="166"/>
      <c r="DD31" s="166"/>
      <c r="DE31" s="166"/>
      <c r="DF31" s="166"/>
      <c r="DG31" s="166"/>
      <c r="DH31" s="166"/>
      <c r="DI31" s="166"/>
      <c r="DJ31" s="166"/>
      <c r="DK31" s="166"/>
      <c r="DL31" s="166"/>
      <c r="DM31" s="166"/>
      <c r="DN31" s="166"/>
      <c r="DO31" s="166"/>
      <c r="DP31" s="166"/>
      <c r="DQ31" s="166"/>
      <c r="DR31" s="166"/>
      <c r="DS31" s="166"/>
      <c r="DT31" s="166"/>
      <c r="DU31" s="166"/>
      <c r="DV31" s="166"/>
      <c r="DW31" s="166"/>
    </row>
    <row r="32" spans="1:127" s="168" customFormat="1" ht="21" customHeight="1">
      <c r="A32" s="154"/>
      <c r="B32" s="956">
        <v>15</v>
      </c>
      <c r="C32" s="1614" t="s">
        <v>339</v>
      </c>
      <c r="D32" s="1627"/>
      <c r="E32" s="1627"/>
      <c r="F32" s="1627"/>
      <c r="G32" s="1627"/>
      <c r="H32" s="1627"/>
      <c r="I32" s="1627"/>
      <c r="J32" s="1627"/>
      <c r="K32" s="960"/>
      <c r="L32" s="960"/>
      <c r="M32" s="961">
        <v>1</v>
      </c>
      <c r="N32" s="960"/>
      <c r="O32" s="962"/>
      <c r="P32" s="161"/>
      <c r="Q32" s="956">
        <v>44</v>
      </c>
      <c r="R32" s="1615" t="s">
        <v>340</v>
      </c>
      <c r="S32" s="1615"/>
      <c r="T32" s="1615"/>
      <c r="U32" s="1615"/>
      <c r="V32" s="1615"/>
      <c r="W32" s="1615"/>
      <c r="X32" s="1615"/>
      <c r="Y32" s="1615"/>
      <c r="Z32" s="960"/>
      <c r="AA32" s="960"/>
      <c r="AB32" s="963"/>
      <c r="AC32" s="963"/>
      <c r="AD32" s="963">
        <v>1</v>
      </c>
      <c r="AE32" s="154"/>
      <c r="AF32" s="167">
        <f t="shared" si="0"/>
        <v>0.79</v>
      </c>
      <c r="AG32" s="167">
        <f t="shared" si="1"/>
        <v>1</v>
      </c>
      <c r="AH32" s="154"/>
      <c r="AI32" s="154"/>
      <c r="AJ32" s="154"/>
      <c r="AK32" s="154"/>
      <c r="AL32" s="154"/>
      <c r="AM32" s="171"/>
      <c r="AN32" s="171"/>
      <c r="AO32" s="171"/>
      <c r="AP32" s="166"/>
      <c r="AQ32" s="166"/>
      <c r="AR32" s="1628" t="s">
        <v>341</v>
      </c>
      <c r="AS32" s="1629"/>
      <c r="AT32" s="1629"/>
      <c r="AU32" s="1629"/>
      <c r="AV32" s="1630"/>
      <c r="AW32" s="1620"/>
      <c r="AX32" s="1621"/>
      <c r="AY32" s="1625"/>
      <c r="AZ32" s="179"/>
      <c r="BA32" s="154"/>
      <c r="BB32" s="180"/>
      <c r="BC32" s="166"/>
      <c r="BD32" s="166"/>
      <c r="BE32" s="166"/>
      <c r="BF32" s="166"/>
      <c r="BG32" s="166"/>
      <c r="BH32" s="166"/>
      <c r="BI32" s="166"/>
      <c r="BJ32" s="166"/>
      <c r="BK32" s="166"/>
      <c r="BL32" s="166"/>
      <c r="BM32" s="166"/>
      <c r="BN32" s="166"/>
      <c r="BO32" s="171"/>
      <c r="BP32" s="181">
        <v>31</v>
      </c>
      <c r="BQ32" s="166"/>
      <c r="BR32" s="166"/>
      <c r="BS32" s="166"/>
      <c r="BT32" s="166"/>
      <c r="BU32" s="166"/>
      <c r="BV32" s="166"/>
      <c r="BW32" s="166"/>
      <c r="BX32" s="166"/>
      <c r="BY32" s="175"/>
      <c r="BZ32" s="175"/>
      <c r="CA32" s="175"/>
      <c r="CB32" s="175"/>
      <c r="CC32" s="175"/>
      <c r="CD32" s="175"/>
      <c r="CE32" s="175"/>
      <c r="CF32" s="175"/>
      <c r="CG32" s="175"/>
      <c r="CH32" s="175"/>
      <c r="CI32" s="175"/>
      <c r="CJ32" s="175"/>
      <c r="CK32" s="175"/>
      <c r="CL32" s="175"/>
      <c r="CM32" s="175"/>
      <c r="CN32" s="175"/>
      <c r="CO32" s="175"/>
      <c r="CP32" s="175"/>
      <c r="CQ32" s="175"/>
      <c r="CR32" s="175"/>
      <c r="CS32" s="175"/>
      <c r="CT32" s="175"/>
      <c r="CU32" s="175"/>
      <c r="CV32" s="175"/>
      <c r="CW32" s="175"/>
      <c r="CX32" s="175"/>
      <c r="CY32" s="175"/>
      <c r="CZ32" s="175"/>
      <c r="DA32" s="175"/>
      <c r="DB32" s="175"/>
      <c r="DC32" s="175"/>
      <c r="DD32" s="175"/>
      <c r="DE32" s="175"/>
      <c r="DF32" s="175"/>
      <c r="DG32" s="175"/>
      <c r="DH32" s="175"/>
      <c r="DI32" s="175"/>
      <c r="DJ32" s="175"/>
      <c r="DK32" s="175"/>
      <c r="DL32" s="175"/>
      <c r="DM32" s="175"/>
      <c r="DN32" s="175"/>
      <c r="DO32" s="175"/>
      <c r="DP32" s="175"/>
      <c r="DQ32" s="175"/>
      <c r="DR32" s="175"/>
      <c r="DS32" s="175"/>
      <c r="DT32" s="175"/>
      <c r="DU32" s="175"/>
      <c r="DV32" s="175"/>
      <c r="DW32" s="175"/>
    </row>
    <row r="33" spans="1:127" s="168" customFormat="1" ht="21" customHeight="1" thickBot="1">
      <c r="A33" s="154"/>
      <c r="B33" s="956">
        <v>16</v>
      </c>
      <c r="C33" s="1616" t="s">
        <v>342</v>
      </c>
      <c r="D33" s="1616"/>
      <c r="E33" s="1616"/>
      <c r="F33" s="1616"/>
      <c r="G33" s="1616"/>
      <c r="H33" s="1616"/>
      <c r="I33" s="1616"/>
      <c r="J33" s="1616"/>
      <c r="K33" s="960"/>
      <c r="L33" s="960"/>
      <c r="M33" s="961">
        <v>1</v>
      </c>
      <c r="N33" s="960"/>
      <c r="O33" s="962"/>
      <c r="P33" s="161"/>
      <c r="Q33" s="956">
        <v>45</v>
      </c>
      <c r="R33" s="1616" t="s">
        <v>343</v>
      </c>
      <c r="S33" s="1616"/>
      <c r="T33" s="1616"/>
      <c r="U33" s="1616"/>
      <c r="V33" s="1616"/>
      <c r="W33" s="1616"/>
      <c r="X33" s="1616"/>
      <c r="Y33" s="1616"/>
      <c r="Z33" s="960"/>
      <c r="AA33" s="960"/>
      <c r="AB33" s="960"/>
      <c r="AC33" s="960"/>
      <c r="AD33" s="963">
        <v>1</v>
      </c>
      <c r="AE33" s="154"/>
      <c r="AF33" s="167">
        <f t="shared" si="0"/>
        <v>0.79</v>
      </c>
      <c r="AG33" s="167">
        <f t="shared" si="1"/>
        <v>1</v>
      </c>
      <c r="AH33" s="154"/>
      <c r="AI33" s="154"/>
      <c r="AJ33" s="154"/>
      <c r="AK33" s="154"/>
      <c r="AL33" s="154"/>
      <c r="AM33" s="171"/>
      <c r="AN33" s="171"/>
      <c r="AO33" s="171"/>
      <c r="AP33" s="166"/>
      <c r="AQ33" s="166"/>
      <c r="AR33" s="1617">
        <f>AW27</f>
        <v>176</v>
      </c>
      <c r="AS33" s="1618"/>
      <c r="AT33" s="1618"/>
      <c r="AU33" s="1618"/>
      <c r="AV33" s="1619"/>
      <c r="AW33" s="1622"/>
      <c r="AX33" s="1623"/>
      <c r="AY33" s="1626"/>
      <c r="AZ33" s="182"/>
      <c r="BA33" s="154"/>
      <c r="BB33" s="180"/>
      <c r="BC33" s="166"/>
      <c r="BD33" s="166"/>
      <c r="BE33" s="166"/>
      <c r="BF33" s="166"/>
      <c r="BG33" s="166"/>
      <c r="BH33" s="166"/>
      <c r="BI33" s="166"/>
      <c r="BJ33" s="166"/>
      <c r="BK33" s="166"/>
      <c r="BL33" s="166"/>
      <c r="BM33" s="166"/>
      <c r="BN33" s="166"/>
      <c r="BO33" s="171"/>
      <c r="BP33" s="181">
        <v>32</v>
      </c>
      <c r="BQ33" s="166"/>
      <c r="BR33" s="166"/>
      <c r="BS33" s="166"/>
      <c r="BT33" s="166"/>
      <c r="BU33" s="166"/>
      <c r="BV33" s="166"/>
      <c r="BW33" s="166"/>
      <c r="BX33" s="166"/>
      <c r="BY33" s="166"/>
      <c r="BZ33" s="166"/>
      <c r="CA33" s="166"/>
      <c r="CB33" s="166"/>
      <c r="CC33" s="166"/>
      <c r="CD33" s="166"/>
      <c r="CE33" s="166"/>
      <c r="CF33" s="166"/>
      <c r="CG33" s="166"/>
      <c r="CH33" s="166"/>
      <c r="CI33" s="166"/>
      <c r="CJ33" s="166"/>
      <c r="CK33" s="166"/>
      <c r="CL33" s="166"/>
      <c r="CM33" s="166"/>
      <c r="CN33" s="166"/>
      <c r="CO33" s="166"/>
      <c r="CP33" s="166"/>
      <c r="CQ33" s="166"/>
      <c r="CR33" s="166"/>
      <c r="CS33" s="166"/>
      <c r="CT33" s="166"/>
      <c r="CU33" s="166"/>
      <c r="CV33" s="166"/>
      <c r="CW33" s="166"/>
      <c r="CX33" s="166"/>
      <c r="CY33" s="166"/>
      <c r="CZ33" s="166"/>
      <c r="DA33" s="166"/>
      <c r="DB33" s="166"/>
      <c r="DC33" s="166"/>
      <c r="DD33" s="166"/>
      <c r="DE33" s="166"/>
      <c r="DF33" s="166"/>
      <c r="DG33" s="166"/>
      <c r="DH33" s="166"/>
      <c r="DI33" s="166"/>
      <c r="DJ33" s="166"/>
      <c r="DK33" s="166"/>
      <c r="DL33" s="166"/>
      <c r="DM33" s="166"/>
      <c r="DN33" s="166"/>
      <c r="DO33" s="166"/>
      <c r="DP33" s="166"/>
      <c r="DQ33" s="166"/>
      <c r="DR33" s="166"/>
      <c r="DS33" s="166"/>
      <c r="DT33" s="166"/>
      <c r="DU33" s="166"/>
      <c r="DV33" s="166"/>
      <c r="DW33" s="166"/>
    </row>
    <row r="34" spans="1:127" s="168" customFormat="1" ht="21" customHeight="1">
      <c r="A34" s="154"/>
      <c r="B34" s="956">
        <v>17</v>
      </c>
      <c r="C34" s="1614" t="s">
        <v>344</v>
      </c>
      <c r="D34" s="1614"/>
      <c r="E34" s="1614"/>
      <c r="F34" s="1614"/>
      <c r="G34" s="1614"/>
      <c r="H34" s="1614"/>
      <c r="I34" s="1614"/>
      <c r="J34" s="1614"/>
      <c r="K34" s="960"/>
      <c r="L34" s="960">
        <v>1</v>
      </c>
      <c r="M34" s="961"/>
      <c r="N34" s="960"/>
      <c r="O34" s="962"/>
      <c r="P34" s="161"/>
      <c r="Q34" s="956">
        <v>46</v>
      </c>
      <c r="R34" s="1614" t="s">
        <v>345</v>
      </c>
      <c r="S34" s="1614"/>
      <c r="T34" s="1614"/>
      <c r="U34" s="1614"/>
      <c r="V34" s="1614"/>
      <c r="W34" s="1614"/>
      <c r="X34" s="1614"/>
      <c r="Y34" s="1614"/>
      <c r="Z34" s="960"/>
      <c r="AA34" s="960"/>
      <c r="AB34" s="960"/>
      <c r="AC34" s="960"/>
      <c r="AD34" s="963">
        <v>1</v>
      </c>
      <c r="AE34" s="154"/>
      <c r="AF34" s="167">
        <f t="shared" si="0"/>
        <v>0.89</v>
      </c>
      <c r="AG34" s="167">
        <f t="shared" si="1"/>
        <v>1</v>
      </c>
      <c r="AH34" s="154"/>
      <c r="AI34" s="154"/>
      <c r="AJ34" s="154"/>
      <c r="AK34" s="154"/>
      <c r="AL34" s="154"/>
      <c r="AM34" s="154"/>
      <c r="AN34" s="154"/>
      <c r="AO34" s="154"/>
      <c r="AP34" s="154"/>
      <c r="AQ34" s="154"/>
      <c r="AR34" s="154"/>
      <c r="AS34" s="154"/>
      <c r="AT34" s="183"/>
      <c r="AU34" s="154"/>
      <c r="AV34" s="154"/>
      <c r="AW34" s="154"/>
      <c r="AX34" s="154"/>
      <c r="AY34" s="154"/>
      <c r="AZ34" s="154"/>
      <c r="BA34" s="154"/>
      <c r="BB34" s="180"/>
      <c r="BC34" s="166"/>
      <c r="BD34" s="166"/>
      <c r="BE34" s="166"/>
      <c r="BF34" s="166"/>
      <c r="BG34" s="166"/>
      <c r="BH34" s="166"/>
      <c r="BI34" s="166"/>
      <c r="BJ34" s="166"/>
      <c r="BK34" s="166"/>
      <c r="BL34" s="166"/>
      <c r="BM34" s="166"/>
      <c r="BN34" s="166"/>
      <c r="BO34" s="171"/>
      <c r="BP34" s="181">
        <v>33</v>
      </c>
      <c r="BQ34" s="166"/>
      <c r="BR34" s="166"/>
      <c r="BS34" s="166"/>
      <c r="BT34" s="166"/>
      <c r="BU34" s="166"/>
      <c r="BV34" s="166"/>
      <c r="BW34" s="166"/>
      <c r="BX34" s="166"/>
      <c r="BY34" s="166"/>
      <c r="BZ34" s="166"/>
      <c r="CA34" s="166"/>
      <c r="CB34" s="166"/>
      <c r="CC34" s="166"/>
      <c r="CD34" s="166"/>
      <c r="CE34" s="166"/>
      <c r="CF34" s="166"/>
      <c r="CG34" s="166"/>
      <c r="CH34" s="166"/>
      <c r="CI34" s="166"/>
      <c r="CJ34" s="166"/>
      <c r="CK34" s="166"/>
      <c r="CL34" s="166"/>
      <c r="CM34" s="166"/>
      <c r="CN34" s="166"/>
      <c r="CO34" s="166"/>
      <c r="CP34" s="166"/>
      <c r="CQ34" s="166"/>
      <c r="CR34" s="166"/>
      <c r="CS34" s="166"/>
      <c r="CT34" s="166"/>
      <c r="CU34" s="166"/>
      <c r="CV34" s="166"/>
      <c r="CW34" s="166"/>
      <c r="CX34" s="166"/>
      <c r="CY34" s="166"/>
      <c r="CZ34" s="166"/>
      <c r="DA34" s="166"/>
      <c r="DB34" s="166"/>
      <c r="DC34" s="166"/>
      <c r="DD34" s="166"/>
      <c r="DE34" s="166"/>
      <c r="DF34" s="166"/>
      <c r="DG34" s="166"/>
      <c r="DH34" s="166"/>
      <c r="DI34" s="166"/>
      <c r="DJ34" s="166"/>
      <c r="DK34" s="166"/>
      <c r="DL34" s="166"/>
      <c r="DM34" s="166"/>
      <c r="DN34" s="166"/>
      <c r="DO34" s="166"/>
      <c r="DP34" s="166"/>
      <c r="DQ34" s="166"/>
      <c r="DR34" s="166"/>
      <c r="DS34" s="166"/>
      <c r="DT34" s="166"/>
      <c r="DU34" s="166"/>
      <c r="DV34" s="166"/>
      <c r="DW34" s="166"/>
    </row>
    <row r="35" spans="1:127" s="168" customFormat="1" ht="21" customHeight="1">
      <c r="A35" s="154"/>
      <c r="B35" s="956">
        <v>18</v>
      </c>
      <c r="C35" s="1614" t="s">
        <v>346</v>
      </c>
      <c r="D35" s="1614"/>
      <c r="E35" s="1614"/>
      <c r="F35" s="1614"/>
      <c r="G35" s="1614"/>
      <c r="H35" s="1614"/>
      <c r="I35" s="1614"/>
      <c r="J35" s="1614"/>
      <c r="K35" s="960"/>
      <c r="L35" s="960">
        <v>1</v>
      </c>
      <c r="M35" s="961"/>
      <c r="N35" s="960"/>
      <c r="O35" s="962"/>
      <c r="P35" s="161"/>
      <c r="Q35" s="956">
        <v>47</v>
      </c>
      <c r="R35" s="1614" t="s">
        <v>347</v>
      </c>
      <c r="S35" s="1614"/>
      <c r="T35" s="1614"/>
      <c r="U35" s="1614"/>
      <c r="V35" s="1614"/>
      <c r="W35" s="1614"/>
      <c r="X35" s="1614"/>
      <c r="Y35" s="1614"/>
      <c r="Z35" s="960"/>
      <c r="AA35" s="960"/>
      <c r="AB35" s="960"/>
      <c r="AC35" s="960"/>
      <c r="AD35" s="963">
        <v>1</v>
      </c>
      <c r="AE35" s="154"/>
      <c r="AF35" s="167">
        <f t="shared" si="0"/>
        <v>0.89</v>
      </c>
      <c r="AG35" s="167">
        <f t="shared" si="1"/>
        <v>1</v>
      </c>
      <c r="AH35" s="154"/>
      <c r="AI35" s="154"/>
      <c r="AJ35" s="154"/>
      <c r="AK35" s="154"/>
      <c r="AL35" s="154"/>
      <c r="AM35" s="154"/>
      <c r="AN35" s="154"/>
      <c r="AO35" s="154"/>
      <c r="AP35" s="154"/>
      <c r="AQ35" s="154"/>
      <c r="AR35" s="154"/>
      <c r="AS35" s="154"/>
      <c r="AT35" s="154"/>
      <c r="AU35" s="154"/>
      <c r="AV35" s="154"/>
      <c r="AW35" s="154"/>
      <c r="AX35" s="154"/>
      <c r="AY35" s="154"/>
      <c r="AZ35" s="154"/>
      <c r="BA35" s="154"/>
      <c r="BB35" s="180"/>
      <c r="BC35" s="166"/>
      <c r="BD35" s="166"/>
      <c r="BE35" s="166"/>
      <c r="BF35" s="166"/>
      <c r="BG35" s="166"/>
      <c r="BH35" s="166"/>
      <c r="BI35" s="166"/>
      <c r="BJ35" s="166"/>
      <c r="BK35" s="166"/>
      <c r="BL35" s="166"/>
      <c r="BM35" s="166"/>
      <c r="BN35" s="166"/>
      <c r="BO35" s="171"/>
      <c r="BP35" s="181">
        <v>34</v>
      </c>
      <c r="BQ35" s="166"/>
      <c r="BR35" s="166"/>
      <c r="BS35" s="166"/>
      <c r="BT35" s="166"/>
      <c r="BU35" s="166"/>
      <c r="BV35" s="166"/>
      <c r="BW35" s="166"/>
      <c r="BX35" s="166"/>
      <c r="BY35" s="184"/>
      <c r="BZ35" s="184"/>
      <c r="CA35" s="184"/>
      <c r="CB35" s="184"/>
      <c r="CC35" s="184"/>
      <c r="CD35" s="184"/>
      <c r="CE35" s="184"/>
      <c r="CF35" s="184"/>
      <c r="CG35" s="184"/>
      <c r="CH35" s="184"/>
      <c r="CI35" s="184"/>
      <c r="CJ35" s="184"/>
      <c r="CK35" s="184"/>
      <c r="CL35" s="184"/>
      <c r="CM35" s="184"/>
      <c r="CN35" s="184"/>
      <c r="CO35" s="184"/>
      <c r="CP35" s="184"/>
      <c r="CQ35" s="184"/>
      <c r="CR35" s="184"/>
      <c r="CS35" s="184"/>
      <c r="CT35" s="184"/>
      <c r="CU35" s="184"/>
      <c r="CV35" s="184"/>
      <c r="CW35" s="184"/>
      <c r="CX35" s="184"/>
      <c r="CY35" s="184"/>
      <c r="CZ35" s="184"/>
      <c r="DA35" s="184"/>
      <c r="DB35" s="184"/>
      <c r="DC35" s="184"/>
      <c r="DD35" s="184"/>
      <c r="DE35" s="184"/>
      <c r="DF35" s="184"/>
      <c r="DG35" s="184"/>
      <c r="DH35" s="184"/>
      <c r="DI35" s="184"/>
      <c r="DJ35" s="184"/>
      <c r="DK35" s="184"/>
      <c r="DL35" s="184"/>
      <c r="DM35" s="184"/>
      <c r="DN35" s="184"/>
      <c r="DO35" s="184"/>
      <c r="DP35" s="184"/>
      <c r="DQ35" s="184"/>
      <c r="DR35" s="184"/>
      <c r="DS35" s="184"/>
      <c r="DT35" s="184"/>
      <c r="DU35" s="184"/>
      <c r="DV35" s="184"/>
      <c r="DW35" s="184"/>
    </row>
    <row r="36" spans="1:127" s="168" customFormat="1" ht="21" customHeight="1">
      <c r="A36" s="154"/>
      <c r="B36" s="956">
        <v>19</v>
      </c>
      <c r="C36" s="1614" t="s">
        <v>348</v>
      </c>
      <c r="D36" s="1614"/>
      <c r="E36" s="1614"/>
      <c r="F36" s="1614"/>
      <c r="G36" s="1614"/>
      <c r="H36" s="1614"/>
      <c r="I36" s="1614"/>
      <c r="J36" s="1614"/>
      <c r="K36" s="960"/>
      <c r="L36" s="960"/>
      <c r="M36" s="960">
        <v>1</v>
      </c>
      <c r="N36" s="960"/>
      <c r="O36" s="963"/>
      <c r="P36" s="161"/>
      <c r="Q36" s="956">
        <v>48</v>
      </c>
      <c r="R36" s="1614" t="s">
        <v>349</v>
      </c>
      <c r="S36" s="1614"/>
      <c r="T36" s="1614"/>
      <c r="U36" s="1614"/>
      <c r="V36" s="1614"/>
      <c r="W36" s="1614"/>
      <c r="X36" s="1614"/>
      <c r="Y36" s="1614"/>
      <c r="Z36" s="960"/>
      <c r="AA36" s="960"/>
      <c r="AB36" s="960"/>
      <c r="AC36" s="960"/>
      <c r="AD36" s="963">
        <v>1</v>
      </c>
      <c r="AE36" s="154"/>
      <c r="AF36" s="167">
        <f t="shared" si="0"/>
        <v>0.79</v>
      </c>
      <c r="AG36" s="167">
        <f t="shared" si="1"/>
        <v>1</v>
      </c>
      <c r="AH36" s="154"/>
      <c r="AI36" s="154"/>
      <c r="AJ36" s="154"/>
      <c r="AK36" s="154"/>
      <c r="AL36" s="154"/>
      <c r="AM36" s="154"/>
      <c r="AN36" s="154"/>
      <c r="AO36" s="154"/>
      <c r="AP36" s="154"/>
      <c r="AQ36" s="154"/>
      <c r="AR36" s="154"/>
      <c r="AS36" s="154"/>
      <c r="AT36" s="154"/>
      <c r="AU36" s="154"/>
      <c r="AV36" s="154"/>
      <c r="AW36" s="154"/>
      <c r="AX36" s="154"/>
      <c r="AY36" s="154"/>
      <c r="AZ36" s="154"/>
      <c r="BA36" s="154"/>
      <c r="BB36" s="180"/>
      <c r="BC36" s="166"/>
      <c r="BD36" s="166"/>
      <c r="BE36" s="166"/>
      <c r="BF36" s="166"/>
      <c r="BG36" s="166"/>
      <c r="BH36" s="166"/>
      <c r="BI36" s="166"/>
      <c r="BJ36" s="166"/>
      <c r="BK36" s="166"/>
      <c r="BL36" s="166"/>
      <c r="BM36" s="166"/>
      <c r="BN36" s="166"/>
      <c r="BO36" s="171"/>
      <c r="BP36" s="181">
        <v>35</v>
      </c>
      <c r="BQ36" s="166"/>
      <c r="BR36" s="166"/>
      <c r="BS36" s="166"/>
      <c r="BT36" s="166"/>
      <c r="BU36" s="166"/>
      <c r="BV36" s="166"/>
      <c r="BW36" s="166"/>
      <c r="BX36" s="166"/>
      <c r="BY36" s="184"/>
      <c r="BZ36" s="184"/>
      <c r="CA36" s="184"/>
      <c r="CB36" s="184"/>
      <c r="CC36" s="184"/>
      <c r="CD36" s="184"/>
      <c r="CE36" s="184"/>
      <c r="CF36" s="184"/>
      <c r="CG36" s="184"/>
      <c r="CH36" s="184"/>
      <c r="CI36" s="184"/>
      <c r="CJ36" s="184"/>
      <c r="CK36" s="184"/>
      <c r="CL36" s="184"/>
      <c r="CM36" s="184"/>
      <c r="CN36" s="184"/>
      <c r="CO36" s="184"/>
      <c r="CP36" s="184"/>
      <c r="CQ36" s="184"/>
      <c r="CR36" s="184"/>
      <c r="CS36" s="184"/>
      <c r="CT36" s="184"/>
      <c r="CU36" s="184"/>
      <c r="CV36" s="184"/>
      <c r="CW36" s="184"/>
      <c r="CX36" s="184"/>
      <c r="CY36" s="184"/>
      <c r="CZ36" s="184"/>
      <c r="DA36" s="184"/>
      <c r="DB36" s="184"/>
      <c r="DC36" s="184"/>
      <c r="DD36" s="184"/>
      <c r="DE36" s="184"/>
      <c r="DF36" s="184"/>
      <c r="DG36" s="184"/>
      <c r="DH36" s="184"/>
      <c r="DI36" s="184"/>
      <c r="DJ36" s="184"/>
      <c r="DK36" s="184"/>
      <c r="DL36" s="184"/>
      <c r="DM36" s="184"/>
      <c r="DN36" s="184"/>
      <c r="DO36" s="184"/>
      <c r="DP36" s="184"/>
      <c r="DQ36" s="184"/>
      <c r="DR36" s="184"/>
      <c r="DS36" s="184"/>
      <c r="DT36" s="184"/>
      <c r="DU36" s="184"/>
      <c r="DV36" s="184"/>
      <c r="DW36" s="184"/>
    </row>
    <row r="37" spans="1:127" s="168" customFormat="1" ht="21" customHeight="1">
      <c r="A37" s="154"/>
      <c r="B37" s="956">
        <v>20</v>
      </c>
      <c r="C37" s="1614" t="s">
        <v>350</v>
      </c>
      <c r="D37" s="1614"/>
      <c r="E37" s="1614"/>
      <c r="F37" s="1614"/>
      <c r="G37" s="1614"/>
      <c r="H37" s="1614"/>
      <c r="I37" s="1614"/>
      <c r="J37" s="1614"/>
      <c r="K37" s="960"/>
      <c r="L37" s="961">
        <v>1</v>
      </c>
      <c r="M37" s="960"/>
      <c r="N37" s="960"/>
      <c r="O37" s="962"/>
      <c r="P37" s="161"/>
      <c r="Q37" s="956">
        <v>49</v>
      </c>
      <c r="R37" s="1614" t="s">
        <v>351</v>
      </c>
      <c r="S37" s="1614"/>
      <c r="T37" s="1614"/>
      <c r="U37" s="1614"/>
      <c r="V37" s="1614"/>
      <c r="W37" s="1614"/>
      <c r="X37" s="1614"/>
      <c r="Y37" s="1614"/>
      <c r="Z37" s="960"/>
      <c r="AA37" s="960"/>
      <c r="AB37" s="960"/>
      <c r="AC37" s="960"/>
      <c r="AD37" s="963">
        <v>1</v>
      </c>
      <c r="AE37" s="154"/>
      <c r="AF37" s="167">
        <f t="shared" si="0"/>
        <v>0.89</v>
      </c>
      <c r="AG37" s="167">
        <f t="shared" si="1"/>
        <v>1</v>
      </c>
      <c r="AH37" s="154"/>
      <c r="AI37" s="154"/>
      <c r="AJ37" s="154"/>
      <c r="AK37" s="154"/>
      <c r="AL37" s="154"/>
      <c r="AM37" s="154"/>
      <c r="AN37" s="154"/>
      <c r="AO37" s="154"/>
      <c r="AP37" s="154"/>
      <c r="AQ37" s="154"/>
      <c r="AR37" s="154"/>
      <c r="AS37" s="154"/>
      <c r="AT37" s="154"/>
      <c r="AU37" s="154"/>
      <c r="AV37" s="154"/>
      <c r="AW37" s="154"/>
      <c r="AX37" s="154"/>
      <c r="AY37" s="154"/>
      <c r="AZ37" s="154"/>
      <c r="BA37" s="154"/>
      <c r="BB37" s="180"/>
      <c r="BC37" s="166"/>
      <c r="BD37" s="166"/>
      <c r="BE37" s="166"/>
      <c r="BF37" s="166"/>
      <c r="BG37" s="166"/>
      <c r="BH37" s="166"/>
      <c r="BI37" s="166"/>
      <c r="BJ37" s="166"/>
      <c r="BK37" s="166"/>
      <c r="BL37" s="166"/>
      <c r="BM37" s="166"/>
      <c r="BN37" s="166"/>
      <c r="BO37" s="171"/>
      <c r="BP37" s="181">
        <v>36</v>
      </c>
      <c r="BQ37" s="166"/>
      <c r="BR37" s="166"/>
      <c r="BS37" s="166"/>
      <c r="BT37" s="166"/>
      <c r="BU37" s="166"/>
      <c r="BV37" s="166"/>
      <c r="BW37" s="166"/>
      <c r="BX37" s="166"/>
      <c r="BY37" s="184"/>
      <c r="BZ37" s="184"/>
      <c r="CA37" s="184"/>
      <c r="CB37" s="184"/>
      <c r="CC37" s="184"/>
      <c r="CD37" s="184"/>
      <c r="CE37" s="184"/>
      <c r="CF37" s="184"/>
      <c r="CG37" s="184"/>
      <c r="CH37" s="184"/>
      <c r="CI37" s="184"/>
      <c r="CJ37" s="184"/>
      <c r="CK37" s="184"/>
      <c r="CL37" s="184"/>
      <c r="CM37" s="184"/>
      <c r="CN37" s="184"/>
      <c r="CO37" s="184"/>
      <c r="CP37" s="184"/>
      <c r="CQ37" s="184"/>
      <c r="CR37" s="184"/>
      <c r="CS37" s="184"/>
      <c r="CT37" s="184"/>
      <c r="CU37" s="184"/>
      <c r="CV37" s="184"/>
      <c r="CW37" s="184"/>
      <c r="CX37" s="184"/>
      <c r="CY37" s="184"/>
      <c r="CZ37" s="184"/>
      <c r="DA37" s="184"/>
      <c r="DB37" s="184"/>
      <c r="DC37" s="184"/>
      <c r="DD37" s="184"/>
      <c r="DE37" s="184"/>
      <c r="DF37" s="184"/>
      <c r="DG37" s="184"/>
      <c r="DH37" s="184"/>
      <c r="DI37" s="184"/>
      <c r="DJ37" s="184"/>
      <c r="DK37" s="184"/>
      <c r="DL37" s="184"/>
      <c r="DM37" s="184"/>
      <c r="DN37" s="184"/>
      <c r="DO37" s="184"/>
      <c r="DP37" s="184"/>
      <c r="DQ37" s="184"/>
      <c r="DR37" s="184"/>
      <c r="DS37" s="184"/>
      <c r="DT37" s="184"/>
      <c r="DU37" s="184"/>
      <c r="DV37" s="184"/>
      <c r="DW37" s="184"/>
    </row>
    <row r="38" spans="1:127" s="168" customFormat="1" ht="21" customHeight="1">
      <c r="A38" s="154"/>
      <c r="B38" s="956">
        <v>21</v>
      </c>
      <c r="C38" s="1614" t="s">
        <v>352</v>
      </c>
      <c r="D38" s="1614"/>
      <c r="E38" s="1614"/>
      <c r="F38" s="1614"/>
      <c r="G38" s="1614"/>
      <c r="H38" s="1614"/>
      <c r="I38" s="1614"/>
      <c r="J38" s="1614"/>
      <c r="K38" s="960"/>
      <c r="L38" s="961"/>
      <c r="M38" s="960">
        <v>1</v>
      </c>
      <c r="N38" s="960"/>
      <c r="O38" s="962"/>
      <c r="P38" s="161"/>
      <c r="Q38" s="956">
        <v>50</v>
      </c>
      <c r="R38" s="1614" t="s">
        <v>353</v>
      </c>
      <c r="S38" s="1614"/>
      <c r="T38" s="1614"/>
      <c r="U38" s="1614"/>
      <c r="V38" s="1614"/>
      <c r="W38" s="1614"/>
      <c r="X38" s="1614"/>
      <c r="Y38" s="1614"/>
      <c r="Z38" s="960"/>
      <c r="AA38" s="960"/>
      <c r="AB38" s="960"/>
      <c r="AC38" s="960"/>
      <c r="AD38" s="962">
        <v>1</v>
      </c>
      <c r="AE38" s="154"/>
      <c r="AF38" s="167">
        <f t="shared" si="0"/>
        <v>0.79</v>
      </c>
      <c r="AG38" s="167">
        <f t="shared" si="1"/>
        <v>1</v>
      </c>
      <c r="AH38" s="154"/>
      <c r="AI38" s="154"/>
      <c r="AJ38" s="154"/>
      <c r="AK38" s="154"/>
      <c r="AL38" s="154"/>
      <c r="AM38" s="154"/>
      <c r="AN38" s="154"/>
      <c r="AO38" s="154"/>
      <c r="AP38" s="154"/>
      <c r="AQ38" s="154"/>
      <c r="AR38" s="154"/>
      <c r="AS38" s="154"/>
      <c r="AT38" s="154"/>
      <c r="AU38" s="154"/>
      <c r="AV38" s="154"/>
      <c r="AW38" s="154"/>
      <c r="AX38" s="154"/>
      <c r="AY38" s="154"/>
      <c r="AZ38" s="154"/>
      <c r="BA38" s="154"/>
      <c r="BB38" s="180"/>
      <c r="BC38" s="166"/>
      <c r="BD38" s="166"/>
      <c r="BE38" s="166"/>
      <c r="BF38" s="166"/>
      <c r="BG38" s="166"/>
      <c r="BH38" s="166"/>
      <c r="BI38" s="166"/>
      <c r="BJ38" s="166"/>
      <c r="BK38" s="166"/>
      <c r="BL38" s="166"/>
      <c r="BM38" s="166"/>
      <c r="BN38" s="166"/>
      <c r="BO38" s="171"/>
      <c r="BP38" s="181">
        <v>37</v>
      </c>
      <c r="BQ38" s="166"/>
      <c r="BR38" s="166"/>
      <c r="BS38" s="166"/>
      <c r="BT38" s="166"/>
      <c r="BU38" s="166"/>
      <c r="BV38" s="166"/>
      <c r="BW38" s="166"/>
      <c r="BX38" s="166"/>
      <c r="BY38" s="184"/>
      <c r="BZ38" s="184"/>
      <c r="CA38" s="184"/>
      <c r="CB38" s="184"/>
      <c r="CC38" s="184"/>
      <c r="CD38" s="184"/>
      <c r="CE38" s="184"/>
      <c r="CF38" s="184"/>
      <c r="CG38" s="184"/>
      <c r="CH38" s="184"/>
      <c r="CI38" s="184"/>
      <c r="CJ38" s="184"/>
      <c r="CK38" s="184"/>
      <c r="CL38" s="184"/>
      <c r="CM38" s="184"/>
      <c r="CN38" s="184"/>
      <c r="CO38" s="184"/>
      <c r="CP38" s="184"/>
      <c r="CQ38" s="184"/>
      <c r="CR38" s="184"/>
      <c r="CS38" s="184"/>
      <c r="CT38" s="184"/>
      <c r="CU38" s="184"/>
      <c r="CV38" s="184"/>
      <c r="CW38" s="184"/>
      <c r="CX38" s="184"/>
      <c r="CY38" s="184"/>
      <c r="CZ38" s="184"/>
      <c r="DA38" s="184"/>
      <c r="DB38" s="184"/>
      <c r="DC38" s="184"/>
      <c r="DD38" s="184"/>
      <c r="DE38" s="184"/>
      <c r="DF38" s="184"/>
      <c r="DG38" s="184"/>
      <c r="DH38" s="184"/>
      <c r="DI38" s="184"/>
      <c r="DJ38" s="184"/>
      <c r="DK38" s="184"/>
      <c r="DL38" s="184"/>
      <c r="DM38" s="184"/>
      <c r="DN38" s="184"/>
      <c r="DO38" s="184"/>
      <c r="DP38" s="184"/>
      <c r="DQ38" s="184"/>
      <c r="DR38" s="184"/>
      <c r="DS38" s="184"/>
      <c r="DT38" s="184"/>
      <c r="DU38" s="184"/>
      <c r="DV38" s="184"/>
      <c r="DW38" s="184"/>
    </row>
    <row r="39" spans="1:127" s="168" customFormat="1" ht="21" customHeight="1">
      <c r="A39" s="154"/>
      <c r="B39" s="956">
        <v>22</v>
      </c>
      <c r="C39" s="1614" t="s">
        <v>354</v>
      </c>
      <c r="D39" s="1614"/>
      <c r="E39" s="1614"/>
      <c r="F39" s="1614"/>
      <c r="G39" s="1614"/>
      <c r="H39" s="1614"/>
      <c r="I39" s="1614"/>
      <c r="J39" s="1614"/>
      <c r="K39" s="960"/>
      <c r="L39" s="960"/>
      <c r="M39" s="960">
        <v>1</v>
      </c>
      <c r="N39" s="960"/>
      <c r="O39" s="963"/>
      <c r="P39" s="161"/>
      <c r="Q39" s="956">
        <v>51</v>
      </c>
      <c r="R39" s="1615" t="s">
        <v>355</v>
      </c>
      <c r="S39" s="1615"/>
      <c r="T39" s="1615"/>
      <c r="U39" s="1615"/>
      <c r="V39" s="1615"/>
      <c r="W39" s="1615"/>
      <c r="X39" s="1615"/>
      <c r="Y39" s="1615"/>
      <c r="Z39" s="960"/>
      <c r="AA39" s="960"/>
      <c r="AB39" s="962"/>
      <c r="AC39" s="962"/>
      <c r="AD39" s="962">
        <v>1</v>
      </c>
      <c r="AE39" s="154"/>
      <c r="AF39" s="167">
        <f t="shared" si="0"/>
        <v>0.79</v>
      </c>
      <c r="AG39" s="167">
        <f t="shared" si="1"/>
        <v>1</v>
      </c>
      <c r="AH39" s="154"/>
      <c r="AI39" s="154"/>
      <c r="AJ39" s="154"/>
      <c r="AK39" s="154"/>
      <c r="AL39" s="154"/>
      <c r="AM39" s="154"/>
      <c r="AN39" s="154"/>
      <c r="AO39" s="154"/>
      <c r="AP39" s="154"/>
      <c r="AQ39" s="154"/>
      <c r="AR39" s="154"/>
      <c r="AS39" s="154"/>
      <c r="AT39" s="154"/>
      <c r="AU39" s="154"/>
      <c r="AV39" s="154"/>
      <c r="AW39" s="154"/>
      <c r="AX39" s="154"/>
      <c r="AY39" s="154"/>
      <c r="AZ39" s="154"/>
      <c r="BA39" s="154"/>
      <c r="BB39" s="180"/>
      <c r="BC39" s="166"/>
      <c r="BD39" s="166"/>
      <c r="BE39" s="166"/>
      <c r="BF39" s="166"/>
      <c r="BG39" s="166"/>
      <c r="BH39" s="166"/>
      <c r="BI39" s="166"/>
      <c r="BJ39" s="166"/>
      <c r="BK39" s="166"/>
      <c r="BL39" s="166"/>
      <c r="BM39" s="166"/>
      <c r="BN39" s="166"/>
      <c r="BO39" s="171"/>
      <c r="BP39" s="181">
        <v>38</v>
      </c>
      <c r="BQ39" s="166"/>
      <c r="BR39" s="166"/>
      <c r="BS39" s="166"/>
      <c r="BT39" s="166"/>
      <c r="BU39" s="166"/>
      <c r="BV39" s="166"/>
      <c r="BW39" s="166"/>
      <c r="BX39" s="166"/>
      <c r="BY39" s="184"/>
      <c r="BZ39" s="184"/>
      <c r="CA39" s="184"/>
      <c r="CB39" s="184"/>
      <c r="CC39" s="184"/>
      <c r="CD39" s="184"/>
      <c r="CE39" s="184"/>
      <c r="CF39" s="184"/>
      <c r="CG39" s="184"/>
      <c r="CH39" s="184"/>
      <c r="CI39" s="184"/>
      <c r="CJ39" s="184"/>
      <c r="CK39" s="184"/>
      <c r="CL39" s="184"/>
      <c r="CM39" s="184"/>
      <c r="CN39" s="184"/>
      <c r="CO39" s="184"/>
      <c r="CP39" s="184"/>
      <c r="CQ39" s="184"/>
      <c r="CR39" s="184"/>
      <c r="CS39" s="184"/>
      <c r="CT39" s="184"/>
      <c r="CU39" s="184"/>
      <c r="CV39" s="184"/>
      <c r="CW39" s="184"/>
      <c r="CX39" s="184"/>
      <c r="CY39" s="184"/>
      <c r="CZ39" s="184"/>
      <c r="DA39" s="184"/>
      <c r="DB39" s="184"/>
      <c r="DC39" s="184"/>
      <c r="DD39" s="184"/>
      <c r="DE39" s="184"/>
      <c r="DF39" s="184"/>
      <c r="DG39" s="184"/>
      <c r="DH39" s="184"/>
      <c r="DI39" s="184"/>
      <c r="DJ39" s="184"/>
      <c r="DK39" s="184"/>
      <c r="DL39" s="184"/>
      <c r="DM39" s="184"/>
      <c r="DN39" s="184"/>
      <c r="DO39" s="184"/>
      <c r="DP39" s="184"/>
      <c r="DQ39" s="184"/>
      <c r="DR39" s="184"/>
      <c r="DS39" s="184"/>
      <c r="DT39" s="184"/>
      <c r="DU39" s="184"/>
      <c r="DV39" s="184"/>
      <c r="DW39" s="184"/>
    </row>
    <row r="40" spans="1:127" s="168" customFormat="1" ht="21" customHeight="1">
      <c r="A40" s="154"/>
      <c r="B40" s="956">
        <v>23</v>
      </c>
      <c r="C40" s="1614" t="s">
        <v>356</v>
      </c>
      <c r="D40" s="1614"/>
      <c r="E40" s="1614"/>
      <c r="F40" s="1614"/>
      <c r="G40" s="1614"/>
      <c r="H40" s="1614"/>
      <c r="I40" s="1614"/>
      <c r="J40" s="1614"/>
      <c r="K40" s="960"/>
      <c r="L40" s="961">
        <v>1</v>
      </c>
      <c r="M40" s="960"/>
      <c r="N40" s="960"/>
      <c r="O40" s="962"/>
      <c r="P40" s="161"/>
      <c r="Q40" s="956">
        <v>52</v>
      </c>
      <c r="R40" s="1616" t="s">
        <v>357</v>
      </c>
      <c r="S40" s="1616"/>
      <c r="T40" s="1616"/>
      <c r="U40" s="1616"/>
      <c r="V40" s="1616"/>
      <c r="W40" s="1616"/>
      <c r="X40" s="1616"/>
      <c r="Y40" s="1616"/>
      <c r="Z40" s="961"/>
      <c r="AA40" s="960"/>
      <c r="AB40" s="960">
        <v>1</v>
      </c>
      <c r="AC40" s="960"/>
      <c r="AD40" s="962"/>
      <c r="AE40" s="154"/>
      <c r="AF40" s="167">
        <f t="shared" si="0"/>
        <v>0.89</v>
      </c>
      <c r="AG40" s="167">
        <f t="shared" si="1"/>
        <v>0.79</v>
      </c>
      <c r="AH40" s="154"/>
      <c r="AI40" s="154"/>
      <c r="AJ40" s="154"/>
      <c r="AK40" s="154"/>
      <c r="AL40" s="154"/>
      <c r="AM40" s="154"/>
      <c r="AN40" s="154"/>
      <c r="AO40" s="154"/>
      <c r="AP40" s="154"/>
      <c r="AQ40" s="154"/>
      <c r="AR40" s="154"/>
      <c r="AS40" s="154"/>
      <c r="AT40" s="154"/>
      <c r="AU40" s="154"/>
      <c r="AV40" s="154"/>
      <c r="AW40" s="154"/>
      <c r="AX40" s="154"/>
      <c r="AY40" s="154"/>
      <c r="AZ40" s="154"/>
      <c r="BA40" s="154"/>
      <c r="BB40" s="180"/>
      <c r="BC40" s="184"/>
      <c r="BD40" s="184"/>
      <c r="BE40" s="184"/>
      <c r="BF40" s="184"/>
      <c r="BG40" s="184"/>
      <c r="BH40" s="184"/>
      <c r="BI40" s="184"/>
      <c r="BJ40" s="184"/>
      <c r="BK40" s="171"/>
      <c r="BL40" s="180"/>
      <c r="BM40" s="184"/>
      <c r="BN40" s="184"/>
      <c r="BO40" s="184"/>
      <c r="BP40" s="184"/>
      <c r="BQ40" s="184"/>
      <c r="BR40" s="184"/>
      <c r="BS40" s="184"/>
      <c r="BT40" s="184"/>
      <c r="BU40" s="184"/>
      <c r="BV40" s="184"/>
      <c r="BW40" s="184"/>
      <c r="BX40" s="184"/>
      <c r="BY40" s="184"/>
      <c r="BZ40" s="184"/>
      <c r="CA40" s="184"/>
      <c r="CB40" s="184"/>
      <c r="CC40" s="184"/>
      <c r="CD40" s="184"/>
      <c r="CE40" s="184"/>
      <c r="CF40" s="184"/>
      <c r="CG40" s="184"/>
      <c r="CH40" s="184"/>
      <c r="CI40" s="184"/>
      <c r="CJ40" s="184"/>
      <c r="CK40" s="184"/>
      <c r="CL40" s="184"/>
      <c r="CM40" s="184"/>
      <c r="CN40" s="184"/>
      <c r="CO40" s="184"/>
      <c r="CP40" s="184"/>
      <c r="CQ40" s="184"/>
      <c r="CR40" s="184"/>
      <c r="CS40" s="184"/>
      <c r="CT40" s="184"/>
      <c r="CU40" s="184"/>
      <c r="CV40" s="184"/>
      <c r="CW40" s="184"/>
      <c r="CX40" s="184"/>
      <c r="CY40" s="184"/>
      <c r="CZ40" s="184"/>
      <c r="DA40" s="184"/>
      <c r="DB40" s="184"/>
      <c r="DC40" s="184"/>
      <c r="DD40" s="184"/>
      <c r="DE40" s="184"/>
      <c r="DF40" s="184"/>
      <c r="DG40" s="184"/>
      <c r="DH40" s="184"/>
      <c r="DI40" s="184"/>
      <c r="DJ40" s="184"/>
      <c r="DK40" s="184"/>
      <c r="DL40" s="184"/>
      <c r="DM40" s="184"/>
      <c r="DN40" s="184"/>
      <c r="DO40" s="184"/>
      <c r="DP40" s="184"/>
      <c r="DQ40" s="184"/>
      <c r="DR40" s="184"/>
      <c r="DS40" s="184"/>
      <c r="DT40" s="184"/>
      <c r="DU40" s="184"/>
      <c r="DV40" s="184"/>
      <c r="DW40" s="184"/>
    </row>
    <row r="41" spans="1:127" s="168" customFormat="1" ht="21" customHeight="1">
      <c r="A41" s="154"/>
      <c r="B41" s="956">
        <v>24</v>
      </c>
      <c r="C41" s="1614" t="s">
        <v>358</v>
      </c>
      <c r="D41" s="1614"/>
      <c r="E41" s="1614"/>
      <c r="F41" s="1614"/>
      <c r="G41" s="1614"/>
      <c r="H41" s="1614"/>
      <c r="I41" s="1614"/>
      <c r="J41" s="1614"/>
      <c r="K41" s="960"/>
      <c r="L41" s="960"/>
      <c r="M41" s="960">
        <v>1</v>
      </c>
      <c r="N41" s="960"/>
      <c r="O41" s="963"/>
      <c r="P41" s="161"/>
      <c r="Q41" s="956">
        <v>53</v>
      </c>
      <c r="R41" s="1614" t="s">
        <v>359</v>
      </c>
      <c r="S41" s="1614"/>
      <c r="T41" s="1614"/>
      <c r="U41" s="1614"/>
      <c r="V41" s="1614"/>
      <c r="W41" s="1614"/>
      <c r="X41" s="1614"/>
      <c r="Y41" s="1614"/>
      <c r="Z41" s="961"/>
      <c r="AA41" s="960"/>
      <c r="AB41" s="960">
        <v>1</v>
      </c>
      <c r="AC41" s="960"/>
      <c r="AD41" s="962"/>
      <c r="AE41" s="154"/>
      <c r="AF41" s="167">
        <f t="shared" si="0"/>
        <v>0.79</v>
      </c>
      <c r="AG41" s="167">
        <f t="shared" si="1"/>
        <v>0.79</v>
      </c>
      <c r="AH41" s="154"/>
      <c r="AI41" s="154"/>
      <c r="AJ41" s="154"/>
      <c r="AK41" s="154"/>
      <c r="AL41" s="154"/>
      <c r="AM41" s="154"/>
      <c r="AN41" s="154"/>
      <c r="AO41" s="154"/>
      <c r="AP41" s="154"/>
      <c r="AQ41" s="154"/>
      <c r="AR41" s="154"/>
      <c r="AS41" s="154"/>
      <c r="AT41" s="154"/>
      <c r="AU41" s="154"/>
      <c r="AV41" s="154"/>
      <c r="AW41" s="154"/>
      <c r="AX41" s="154"/>
      <c r="AY41" s="154"/>
      <c r="AZ41" s="154"/>
      <c r="BA41" s="154"/>
      <c r="BB41" s="180"/>
      <c r="BC41" s="184"/>
      <c r="BD41" s="184"/>
      <c r="BE41" s="184"/>
      <c r="BF41" s="184"/>
      <c r="BG41" s="184"/>
      <c r="BH41" s="184"/>
      <c r="BI41" s="184"/>
      <c r="BJ41" s="184"/>
      <c r="BK41" s="171"/>
      <c r="BL41" s="180"/>
      <c r="BM41" s="184"/>
      <c r="BN41" s="184"/>
      <c r="BO41" s="184"/>
      <c r="BP41" s="184"/>
      <c r="BQ41" s="184"/>
      <c r="BR41" s="184"/>
      <c r="BS41" s="184"/>
      <c r="BT41" s="184"/>
      <c r="BU41" s="184"/>
      <c r="BV41" s="184"/>
      <c r="BW41" s="184"/>
      <c r="BX41" s="184"/>
      <c r="BY41" s="184"/>
      <c r="BZ41" s="184"/>
      <c r="CA41" s="184"/>
      <c r="CB41" s="184"/>
      <c r="CC41" s="184"/>
      <c r="CD41" s="184"/>
      <c r="CE41" s="184"/>
      <c r="CF41" s="184"/>
      <c r="CG41" s="184"/>
      <c r="CH41" s="184"/>
      <c r="CI41" s="184"/>
      <c r="CJ41" s="184"/>
      <c r="CK41" s="184"/>
      <c r="CL41" s="184"/>
      <c r="CM41" s="184"/>
      <c r="CN41" s="184"/>
      <c r="CO41" s="184"/>
      <c r="CP41" s="184"/>
      <c r="CQ41" s="184"/>
      <c r="CR41" s="184"/>
      <c r="CS41" s="184"/>
      <c r="CT41" s="184"/>
      <c r="CU41" s="184"/>
      <c r="CV41" s="184"/>
      <c r="CW41" s="184"/>
      <c r="CX41" s="184"/>
      <c r="CY41" s="184"/>
      <c r="CZ41" s="184"/>
      <c r="DA41" s="184"/>
      <c r="DB41" s="184"/>
      <c r="DC41" s="184"/>
      <c r="DD41" s="184"/>
      <c r="DE41" s="184"/>
      <c r="DF41" s="184"/>
      <c r="DG41" s="184"/>
      <c r="DH41" s="184"/>
      <c r="DI41" s="184"/>
      <c r="DJ41" s="184"/>
      <c r="DK41" s="184"/>
      <c r="DL41" s="184"/>
      <c r="DM41" s="184"/>
      <c r="DN41" s="184"/>
      <c r="DO41" s="184"/>
      <c r="DP41" s="184"/>
      <c r="DQ41" s="184"/>
      <c r="DR41" s="184"/>
      <c r="DS41" s="184"/>
      <c r="DT41" s="184"/>
      <c r="DU41" s="184"/>
      <c r="DV41" s="184"/>
      <c r="DW41" s="184"/>
    </row>
    <row r="42" spans="1:127" s="168" customFormat="1" ht="21" customHeight="1">
      <c r="A42" s="154"/>
      <c r="B42" s="956">
        <v>25</v>
      </c>
      <c r="C42" s="1614" t="s">
        <v>360</v>
      </c>
      <c r="D42" s="1614"/>
      <c r="E42" s="1614"/>
      <c r="F42" s="1614"/>
      <c r="G42" s="1614"/>
      <c r="H42" s="1614"/>
      <c r="I42" s="1614"/>
      <c r="J42" s="1614"/>
      <c r="K42" s="960"/>
      <c r="L42" s="961">
        <v>1</v>
      </c>
      <c r="M42" s="960"/>
      <c r="N42" s="960"/>
      <c r="O42" s="962"/>
      <c r="P42" s="161"/>
      <c r="Q42" s="956">
        <v>54</v>
      </c>
      <c r="R42" s="1614" t="s">
        <v>361</v>
      </c>
      <c r="S42" s="1614"/>
      <c r="T42" s="1614"/>
      <c r="U42" s="1614"/>
      <c r="V42" s="1614"/>
      <c r="W42" s="1614"/>
      <c r="X42" s="1614"/>
      <c r="Y42" s="1614"/>
      <c r="Z42" s="960"/>
      <c r="AA42" s="960">
        <v>1</v>
      </c>
      <c r="AB42" s="960"/>
      <c r="AC42" s="960"/>
      <c r="AD42" s="962"/>
      <c r="AE42" s="154"/>
      <c r="AF42" s="167">
        <f t="shared" si="0"/>
        <v>0.89</v>
      </c>
      <c r="AG42" s="167">
        <f t="shared" si="1"/>
        <v>0.89</v>
      </c>
      <c r="AH42" s="154"/>
      <c r="AI42" s="154"/>
      <c r="AJ42" s="154"/>
      <c r="AK42" s="154"/>
      <c r="AL42" s="154"/>
      <c r="AM42" s="154"/>
      <c r="AN42" s="154"/>
      <c r="AO42" s="154"/>
      <c r="AP42" s="154"/>
      <c r="AQ42" s="154"/>
      <c r="AR42" s="154"/>
      <c r="AS42" s="154"/>
      <c r="AT42" s="154"/>
      <c r="AU42" s="154"/>
      <c r="AV42" s="154"/>
      <c r="AW42" s="154"/>
      <c r="AX42" s="154"/>
      <c r="AY42" s="154"/>
      <c r="AZ42" s="154"/>
      <c r="BA42" s="154"/>
      <c r="BB42" s="180"/>
      <c r="BC42" s="184"/>
      <c r="BD42" s="184"/>
      <c r="BE42" s="184"/>
      <c r="BF42" s="184"/>
      <c r="BG42" s="184"/>
      <c r="BH42" s="184"/>
      <c r="BI42" s="184"/>
      <c r="BJ42" s="184"/>
      <c r="BK42" s="171"/>
      <c r="BL42" s="180"/>
      <c r="BM42" s="184"/>
      <c r="BN42" s="184"/>
      <c r="BO42" s="184"/>
      <c r="BP42" s="184"/>
      <c r="BQ42" s="184"/>
      <c r="BR42" s="184"/>
      <c r="BS42" s="184"/>
      <c r="BT42" s="184"/>
      <c r="BU42" s="184"/>
      <c r="BV42" s="184"/>
      <c r="BW42" s="184"/>
      <c r="BX42" s="184"/>
      <c r="BY42" s="184"/>
      <c r="BZ42" s="184"/>
      <c r="CA42" s="184"/>
      <c r="CB42" s="184"/>
      <c r="CC42" s="184"/>
      <c r="CD42" s="184"/>
      <c r="CE42" s="184"/>
      <c r="CF42" s="184"/>
      <c r="CG42" s="184"/>
      <c r="CH42" s="184"/>
      <c r="CI42" s="184"/>
      <c r="CJ42" s="184"/>
      <c r="CK42" s="184"/>
      <c r="CL42" s="184"/>
      <c r="CM42" s="184"/>
      <c r="CN42" s="184"/>
      <c r="CO42" s="184"/>
      <c r="CP42" s="184"/>
      <c r="CQ42" s="184"/>
      <c r="CR42" s="184"/>
      <c r="CS42" s="184"/>
      <c r="CT42" s="184"/>
      <c r="CU42" s="184"/>
      <c r="CV42" s="184"/>
      <c r="CW42" s="184"/>
      <c r="CX42" s="184"/>
      <c r="CY42" s="184"/>
      <c r="CZ42" s="184"/>
      <c r="DA42" s="184"/>
      <c r="DB42" s="184"/>
      <c r="DC42" s="184"/>
      <c r="DD42" s="184"/>
      <c r="DE42" s="184"/>
      <c r="DF42" s="184"/>
      <c r="DG42" s="184"/>
      <c r="DH42" s="184"/>
      <c r="DI42" s="184"/>
      <c r="DJ42" s="184"/>
      <c r="DK42" s="184"/>
      <c r="DL42" s="184"/>
      <c r="DM42" s="184"/>
      <c r="DN42" s="184"/>
      <c r="DO42" s="184"/>
      <c r="DP42" s="184"/>
      <c r="DQ42" s="184"/>
      <c r="DR42" s="184"/>
      <c r="DS42" s="184"/>
      <c r="DT42" s="184"/>
      <c r="DU42" s="184"/>
      <c r="DV42" s="184"/>
      <c r="DW42" s="184"/>
    </row>
    <row r="43" spans="1:127" s="168" customFormat="1" ht="21" customHeight="1">
      <c r="A43" s="154"/>
      <c r="B43" s="956">
        <v>26</v>
      </c>
      <c r="C43" s="1614" t="s">
        <v>362</v>
      </c>
      <c r="D43" s="1614"/>
      <c r="E43" s="1614"/>
      <c r="F43" s="1614"/>
      <c r="G43" s="1614"/>
      <c r="H43" s="1614"/>
      <c r="I43" s="1614"/>
      <c r="J43" s="1614"/>
      <c r="K43" s="960"/>
      <c r="L43" s="961">
        <v>1</v>
      </c>
      <c r="M43" s="960"/>
      <c r="N43" s="960"/>
      <c r="O43" s="962"/>
      <c r="P43" s="161"/>
      <c r="Q43" s="956">
        <v>55</v>
      </c>
      <c r="R43" s="1614" t="s">
        <v>363</v>
      </c>
      <c r="S43" s="1614"/>
      <c r="T43" s="1614"/>
      <c r="U43" s="1614"/>
      <c r="V43" s="1614"/>
      <c r="W43" s="1614"/>
      <c r="X43" s="1614"/>
      <c r="Y43" s="1614"/>
      <c r="Z43" s="960"/>
      <c r="AA43" s="960"/>
      <c r="AB43" s="960">
        <v>1</v>
      </c>
      <c r="AC43" s="960"/>
      <c r="AD43" s="963"/>
      <c r="AE43" s="154"/>
      <c r="AF43" s="167">
        <f t="shared" si="0"/>
        <v>0.89</v>
      </c>
      <c r="AG43" s="167">
        <f t="shared" si="1"/>
        <v>0.79</v>
      </c>
      <c r="AH43" s="154"/>
      <c r="AI43" s="154"/>
      <c r="AJ43" s="154"/>
      <c r="AK43" s="154"/>
      <c r="AL43" s="154"/>
      <c r="AM43" s="154"/>
      <c r="AN43" s="154"/>
      <c r="AO43" s="154"/>
      <c r="AP43" s="154"/>
      <c r="AQ43" s="154"/>
      <c r="AR43" s="154"/>
      <c r="AS43" s="154"/>
      <c r="AT43" s="154"/>
      <c r="AU43" s="154"/>
      <c r="AV43" s="154"/>
      <c r="AW43" s="154"/>
      <c r="AX43" s="154"/>
      <c r="AY43" s="154"/>
      <c r="AZ43" s="154"/>
      <c r="BA43" s="154"/>
      <c r="BB43" s="180"/>
      <c r="BC43" s="184"/>
      <c r="BD43" s="184"/>
      <c r="BE43" s="184"/>
      <c r="BF43" s="184"/>
      <c r="BG43" s="184"/>
      <c r="BH43" s="184"/>
      <c r="BI43" s="184"/>
      <c r="BJ43" s="184"/>
      <c r="BK43" s="171"/>
      <c r="BL43" s="180"/>
      <c r="BM43" s="184"/>
      <c r="BN43" s="184"/>
      <c r="BO43" s="184"/>
      <c r="BP43" s="184"/>
      <c r="BQ43" s="184"/>
      <c r="BR43" s="184"/>
      <c r="BS43" s="184"/>
      <c r="BT43" s="184"/>
      <c r="BU43" s="184"/>
      <c r="BV43" s="184"/>
      <c r="BW43" s="184"/>
      <c r="BX43" s="184"/>
      <c r="BY43" s="184"/>
      <c r="BZ43" s="184"/>
      <c r="CA43" s="184"/>
      <c r="CB43" s="184"/>
      <c r="CC43" s="184"/>
      <c r="CD43" s="184"/>
      <c r="CE43" s="184"/>
      <c r="CF43" s="184"/>
      <c r="CG43" s="184"/>
      <c r="CH43" s="184"/>
      <c r="CI43" s="184"/>
      <c r="CJ43" s="184"/>
      <c r="CK43" s="184"/>
      <c r="CL43" s="184"/>
      <c r="CM43" s="184"/>
      <c r="CN43" s="184"/>
      <c r="CO43" s="184"/>
      <c r="CP43" s="184"/>
      <c r="CQ43" s="184"/>
      <c r="CR43" s="184"/>
      <c r="CS43" s="184"/>
      <c r="CT43" s="184"/>
      <c r="CU43" s="184"/>
      <c r="CV43" s="184"/>
      <c r="CW43" s="184"/>
      <c r="CX43" s="184"/>
      <c r="CY43" s="184"/>
      <c r="CZ43" s="184"/>
      <c r="DA43" s="184"/>
      <c r="DB43" s="184"/>
      <c r="DC43" s="184"/>
      <c r="DD43" s="184"/>
      <c r="DE43" s="184"/>
      <c r="DF43" s="184"/>
      <c r="DG43" s="184"/>
      <c r="DH43" s="184"/>
      <c r="DI43" s="184"/>
      <c r="DJ43" s="184"/>
      <c r="DK43" s="184"/>
      <c r="DL43" s="184"/>
      <c r="DM43" s="184"/>
      <c r="DN43" s="184"/>
      <c r="DO43" s="184"/>
      <c r="DP43" s="184"/>
      <c r="DQ43" s="184"/>
      <c r="DR43" s="184"/>
      <c r="DS43" s="184"/>
      <c r="DT43" s="184"/>
      <c r="DU43" s="184"/>
      <c r="DV43" s="184"/>
      <c r="DW43" s="184"/>
    </row>
    <row r="44" spans="1:127" s="168" customFormat="1" ht="21" customHeight="1">
      <c r="A44" s="154"/>
      <c r="B44" s="956">
        <v>27</v>
      </c>
      <c r="C44" s="1614" t="s">
        <v>364</v>
      </c>
      <c r="D44" s="1614"/>
      <c r="E44" s="1614"/>
      <c r="F44" s="1614"/>
      <c r="G44" s="1614"/>
      <c r="H44" s="1614"/>
      <c r="I44" s="1614"/>
      <c r="J44" s="1614"/>
      <c r="K44" s="960"/>
      <c r="L44" s="960">
        <v>1</v>
      </c>
      <c r="M44" s="960"/>
      <c r="N44" s="960"/>
      <c r="O44" s="963"/>
      <c r="P44" s="161"/>
      <c r="Q44" s="956">
        <v>56</v>
      </c>
      <c r="R44" s="1614" t="s">
        <v>365</v>
      </c>
      <c r="S44" s="1614"/>
      <c r="T44" s="1614"/>
      <c r="U44" s="1614"/>
      <c r="V44" s="1614"/>
      <c r="W44" s="1614"/>
      <c r="X44" s="1614"/>
      <c r="Y44" s="1614"/>
      <c r="Z44" s="960"/>
      <c r="AA44" s="960">
        <v>1</v>
      </c>
      <c r="AB44" s="960"/>
      <c r="AC44" s="960"/>
      <c r="AD44" s="962"/>
      <c r="AE44" s="154"/>
      <c r="AF44" s="167">
        <f t="shared" si="0"/>
        <v>0.89</v>
      </c>
      <c r="AG44" s="167">
        <f t="shared" si="1"/>
        <v>0.89</v>
      </c>
      <c r="AH44" s="154"/>
      <c r="AI44" s="154"/>
      <c r="AJ44" s="154"/>
      <c r="AK44" s="154"/>
      <c r="AL44" s="154"/>
      <c r="AM44" s="154"/>
      <c r="AN44" s="154"/>
      <c r="AO44" s="154"/>
      <c r="AP44" s="154"/>
      <c r="AQ44" s="154"/>
      <c r="AR44" s="154"/>
      <c r="AS44" s="154"/>
      <c r="AT44" s="154"/>
      <c r="AU44" s="154"/>
      <c r="AV44" s="154"/>
      <c r="AW44" s="154"/>
      <c r="AX44" s="154"/>
      <c r="AY44" s="154"/>
      <c r="AZ44" s="154"/>
      <c r="BA44" s="154"/>
      <c r="BB44" s="180"/>
      <c r="BC44" s="184"/>
      <c r="BD44" s="184"/>
      <c r="BE44" s="184"/>
      <c r="BF44" s="184"/>
      <c r="BG44" s="184"/>
      <c r="BH44" s="184"/>
      <c r="BI44" s="184"/>
      <c r="BJ44" s="184"/>
      <c r="BK44" s="171"/>
      <c r="BL44" s="180"/>
      <c r="BM44" s="184"/>
      <c r="BN44" s="184"/>
      <c r="BO44" s="184"/>
      <c r="BP44" s="184"/>
      <c r="BQ44" s="184"/>
      <c r="BR44" s="184"/>
      <c r="BS44" s="184"/>
      <c r="BT44" s="166"/>
      <c r="BU44" s="166"/>
      <c r="BV44" s="166"/>
      <c r="BW44" s="166"/>
      <c r="BX44" s="166"/>
      <c r="BY44" s="166"/>
      <c r="BZ44" s="166"/>
      <c r="CA44" s="166"/>
      <c r="CB44" s="166"/>
      <c r="CC44" s="166"/>
      <c r="CD44" s="166"/>
      <c r="CE44" s="166"/>
      <c r="CF44" s="166"/>
      <c r="CG44" s="166"/>
      <c r="CH44" s="166"/>
      <c r="CI44" s="166"/>
      <c r="CJ44" s="166"/>
      <c r="CK44" s="166"/>
      <c r="CL44" s="166"/>
      <c r="CM44" s="166"/>
      <c r="CN44" s="166"/>
      <c r="CO44" s="166"/>
      <c r="CP44" s="166"/>
      <c r="CQ44" s="166"/>
      <c r="CR44" s="166"/>
      <c r="CS44" s="166"/>
      <c r="CT44" s="166"/>
      <c r="CU44" s="166"/>
      <c r="CV44" s="166"/>
      <c r="CW44" s="166"/>
      <c r="CX44" s="166"/>
      <c r="CY44" s="166"/>
      <c r="CZ44" s="166"/>
      <c r="DA44" s="166"/>
      <c r="DB44" s="166"/>
      <c r="DC44" s="166"/>
      <c r="DD44" s="166"/>
      <c r="DE44" s="166"/>
      <c r="DF44" s="166"/>
      <c r="DG44" s="166"/>
      <c r="DH44" s="166"/>
      <c r="DI44" s="166"/>
      <c r="DJ44" s="166"/>
      <c r="DK44" s="166"/>
      <c r="DL44" s="166"/>
      <c r="DM44" s="166"/>
      <c r="DN44" s="166"/>
      <c r="DO44" s="166"/>
      <c r="DP44" s="166"/>
      <c r="DQ44" s="166"/>
      <c r="DR44" s="166"/>
      <c r="DS44" s="166"/>
      <c r="DT44" s="166"/>
      <c r="DU44" s="166"/>
      <c r="DV44" s="166"/>
      <c r="DW44" s="166"/>
    </row>
    <row r="45" spans="1:127" s="168" customFormat="1" ht="21" customHeight="1">
      <c r="A45" s="154"/>
      <c r="B45" s="956">
        <v>28</v>
      </c>
      <c r="C45" s="1614" t="s">
        <v>366</v>
      </c>
      <c r="D45" s="1614"/>
      <c r="E45" s="1614"/>
      <c r="F45" s="1614"/>
      <c r="G45" s="1614"/>
      <c r="H45" s="1614"/>
      <c r="I45" s="1614"/>
      <c r="J45" s="1614"/>
      <c r="K45" s="960"/>
      <c r="L45" s="960">
        <v>1</v>
      </c>
      <c r="M45" s="960"/>
      <c r="N45" s="961"/>
      <c r="O45" s="962"/>
      <c r="P45" s="161"/>
      <c r="Q45" s="956">
        <v>57</v>
      </c>
      <c r="R45" s="1615" t="s">
        <v>367</v>
      </c>
      <c r="S45" s="1615"/>
      <c r="T45" s="1615"/>
      <c r="U45" s="1615"/>
      <c r="V45" s="1615"/>
      <c r="W45" s="1615"/>
      <c r="X45" s="1615"/>
      <c r="Y45" s="1615"/>
      <c r="Z45" s="960"/>
      <c r="AA45" s="960">
        <v>1</v>
      </c>
      <c r="AB45" s="960"/>
      <c r="AC45" s="960"/>
      <c r="AD45" s="962"/>
      <c r="AE45" s="154"/>
      <c r="AF45" s="167">
        <f t="shared" si="0"/>
        <v>0.89</v>
      </c>
      <c r="AG45" s="167">
        <f t="shared" si="1"/>
        <v>0.89</v>
      </c>
      <c r="AH45" s="154"/>
      <c r="AI45" s="154"/>
      <c r="AJ45" s="154"/>
      <c r="AK45" s="154"/>
      <c r="AL45" s="154"/>
      <c r="AM45" s="154"/>
      <c r="AN45" s="154"/>
      <c r="AO45" s="154"/>
      <c r="AP45" s="154"/>
      <c r="AQ45" s="154"/>
      <c r="AR45" s="154"/>
      <c r="AS45" s="154"/>
      <c r="AT45" s="154"/>
      <c r="AU45" s="154"/>
      <c r="AV45" s="154"/>
      <c r="AW45" s="154"/>
      <c r="AX45" s="154"/>
      <c r="AY45" s="154"/>
      <c r="AZ45" s="154"/>
      <c r="BA45" s="154"/>
      <c r="BB45" s="180"/>
      <c r="BC45" s="184"/>
      <c r="BD45" s="184"/>
      <c r="BE45" s="184"/>
      <c r="BF45" s="184"/>
      <c r="BG45" s="184"/>
      <c r="BH45" s="184"/>
      <c r="BI45" s="184"/>
      <c r="BJ45" s="184"/>
      <c r="BK45" s="171"/>
      <c r="BL45" s="180"/>
      <c r="BM45" s="184"/>
      <c r="BN45" s="184"/>
      <c r="BO45" s="184"/>
      <c r="BP45" s="184"/>
      <c r="BQ45" s="184"/>
      <c r="BR45" s="184"/>
      <c r="BS45" s="184"/>
      <c r="BT45" s="166"/>
      <c r="BU45" s="166"/>
      <c r="BV45" s="166"/>
      <c r="BW45" s="166"/>
      <c r="BX45" s="166"/>
      <c r="BY45" s="166"/>
      <c r="BZ45" s="166"/>
      <c r="CA45" s="166"/>
      <c r="CB45" s="166"/>
      <c r="CC45" s="166"/>
      <c r="CD45" s="166"/>
      <c r="CE45" s="166"/>
      <c r="CF45" s="166"/>
      <c r="CG45" s="166"/>
      <c r="CH45" s="166"/>
      <c r="CI45" s="166"/>
      <c r="CJ45" s="166"/>
      <c r="CK45" s="166"/>
      <c r="CL45" s="166"/>
      <c r="CM45" s="166"/>
      <c r="CN45" s="166"/>
      <c r="CO45" s="166"/>
      <c r="CP45" s="166"/>
      <c r="CQ45" s="166"/>
      <c r="CR45" s="166"/>
      <c r="CS45" s="166"/>
      <c r="CT45" s="166"/>
      <c r="CU45" s="166"/>
      <c r="CV45" s="166"/>
      <c r="CW45" s="166"/>
      <c r="CX45" s="166"/>
      <c r="CY45" s="166"/>
      <c r="CZ45" s="166"/>
      <c r="DA45" s="166"/>
      <c r="DB45" s="166"/>
      <c r="DC45" s="166"/>
      <c r="DD45" s="166"/>
      <c r="DE45" s="166"/>
      <c r="DF45" s="166"/>
      <c r="DG45" s="166"/>
      <c r="DH45" s="166"/>
      <c r="DI45" s="166"/>
      <c r="DJ45" s="166"/>
      <c r="DK45" s="166"/>
      <c r="DL45" s="166"/>
      <c r="DM45" s="166"/>
      <c r="DN45" s="166"/>
      <c r="DO45" s="166"/>
      <c r="DP45" s="166"/>
      <c r="DQ45" s="166"/>
      <c r="DR45" s="166"/>
      <c r="DS45" s="166"/>
      <c r="DT45" s="166"/>
      <c r="DU45" s="166"/>
      <c r="DV45" s="166"/>
      <c r="DW45" s="166"/>
    </row>
    <row r="46" spans="1:127" s="168" customFormat="1" ht="21" customHeight="1" thickBot="1">
      <c r="A46" s="154"/>
      <c r="B46" s="185">
        <v>29</v>
      </c>
      <c r="C46" s="1605" t="s">
        <v>368</v>
      </c>
      <c r="D46" s="1605"/>
      <c r="E46" s="1605"/>
      <c r="F46" s="1605"/>
      <c r="G46" s="1605"/>
      <c r="H46" s="1605"/>
      <c r="I46" s="1605"/>
      <c r="J46" s="1605"/>
      <c r="K46" s="964"/>
      <c r="L46" s="964">
        <v>1</v>
      </c>
      <c r="M46" s="965"/>
      <c r="N46" s="964"/>
      <c r="O46" s="966"/>
      <c r="P46" s="161"/>
      <c r="Q46" s="185">
        <v>58</v>
      </c>
      <c r="R46" s="1606" t="s">
        <v>369</v>
      </c>
      <c r="S46" s="1606"/>
      <c r="T46" s="1606"/>
      <c r="U46" s="1606"/>
      <c r="V46" s="1606"/>
      <c r="W46" s="1606"/>
      <c r="X46" s="1606"/>
      <c r="Y46" s="1606"/>
      <c r="Z46" s="964"/>
      <c r="AA46" s="964">
        <v>1</v>
      </c>
      <c r="AB46" s="964"/>
      <c r="AC46" s="964"/>
      <c r="AD46" s="966"/>
      <c r="AE46" s="154"/>
      <c r="AF46" s="167">
        <f t="shared" si="0"/>
        <v>0.89</v>
      </c>
      <c r="AG46" s="167">
        <f t="shared" si="1"/>
        <v>0.89</v>
      </c>
      <c r="AH46" s="154"/>
      <c r="AI46" s="154"/>
      <c r="AJ46" s="154"/>
      <c r="AK46" s="154"/>
      <c r="AL46" s="154"/>
      <c r="AM46" s="154"/>
      <c r="AN46" s="154"/>
      <c r="AO46" s="154"/>
      <c r="AP46" s="154"/>
      <c r="AQ46" s="154"/>
      <c r="AR46" s="154"/>
      <c r="AS46" s="154"/>
      <c r="AT46" s="154"/>
      <c r="AU46" s="154"/>
      <c r="AV46" s="154"/>
      <c r="AW46" s="154"/>
      <c r="AX46" s="154"/>
      <c r="AY46" s="154"/>
      <c r="AZ46" s="154"/>
      <c r="BA46" s="154"/>
      <c r="BB46" s="180"/>
      <c r="BC46" s="184"/>
      <c r="BD46" s="184"/>
      <c r="BE46" s="184"/>
      <c r="BF46" s="184"/>
      <c r="BG46" s="184"/>
      <c r="BH46" s="184"/>
      <c r="BI46" s="184"/>
      <c r="BJ46" s="184"/>
      <c r="BK46" s="171"/>
      <c r="BL46" s="180"/>
      <c r="BM46" s="184"/>
      <c r="BN46" s="184"/>
      <c r="BO46" s="184"/>
      <c r="BP46" s="184"/>
      <c r="BQ46" s="184"/>
      <c r="BR46" s="184"/>
      <c r="BS46" s="184"/>
      <c r="BT46" s="166"/>
      <c r="BU46" s="166"/>
      <c r="BV46" s="166"/>
      <c r="BW46" s="166"/>
      <c r="BX46" s="166"/>
      <c r="BY46" s="166"/>
      <c r="BZ46" s="166"/>
      <c r="CA46" s="166"/>
      <c r="CB46" s="166"/>
      <c r="CC46" s="166"/>
      <c r="CD46" s="166"/>
      <c r="CE46" s="166"/>
      <c r="CF46" s="166"/>
      <c r="CG46" s="166"/>
      <c r="CH46" s="166"/>
      <c r="CI46" s="166"/>
      <c r="CJ46" s="166"/>
      <c r="CK46" s="166"/>
      <c r="CL46" s="166"/>
      <c r="CM46" s="166"/>
      <c r="CN46" s="166"/>
      <c r="CO46" s="166"/>
      <c r="CP46" s="166"/>
      <c r="CQ46" s="166"/>
      <c r="CR46" s="166"/>
      <c r="CS46" s="166"/>
      <c r="CT46" s="166"/>
      <c r="CU46" s="166"/>
      <c r="CV46" s="166"/>
      <c r="CW46" s="166"/>
      <c r="CX46" s="166"/>
      <c r="CY46" s="166"/>
      <c r="CZ46" s="166"/>
      <c r="DA46" s="166"/>
      <c r="DB46" s="166"/>
      <c r="DC46" s="166"/>
      <c r="DD46" s="166"/>
      <c r="DE46" s="166"/>
      <c r="DF46" s="166"/>
      <c r="DG46" s="166"/>
      <c r="DH46" s="166"/>
      <c r="DI46" s="166"/>
      <c r="DJ46" s="166"/>
      <c r="DK46" s="166"/>
      <c r="DL46" s="166"/>
      <c r="DM46" s="166"/>
      <c r="DN46" s="166"/>
      <c r="DO46" s="166"/>
      <c r="DP46" s="166"/>
      <c r="DQ46" s="166"/>
      <c r="DR46" s="166"/>
      <c r="DS46" s="166"/>
      <c r="DT46" s="166"/>
      <c r="DU46" s="166"/>
      <c r="DV46" s="166"/>
      <c r="DW46" s="166"/>
    </row>
    <row r="47" spans="1:127" s="168" customFormat="1" ht="8.25" customHeight="1" thickBot="1">
      <c r="A47" s="154"/>
      <c r="B47" s="1607"/>
      <c r="C47" s="1607"/>
      <c r="D47" s="1607"/>
      <c r="E47" s="186"/>
      <c r="F47" s="186"/>
      <c r="G47" s="186"/>
      <c r="H47" s="186"/>
      <c r="I47" s="187"/>
      <c r="J47" s="187"/>
      <c r="K47" s="187"/>
      <c r="L47" s="188"/>
      <c r="M47" s="187"/>
      <c r="N47" s="187"/>
      <c r="O47" s="187"/>
      <c r="P47" s="187"/>
      <c r="Q47" s="186"/>
      <c r="R47" s="186"/>
      <c r="S47" s="186"/>
      <c r="T47" s="186"/>
      <c r="U47" s="186"/>
      <c r="V47" s="186"/>
      <c r="W47" s="186"/>
      <c r="X47" s="186"/>
      <c r="Y47" s="186"/>
      <c r="Z47" s="189"/>
      <c r="AA47" s="189"/>
      <c r="AB47" s="189"/>
      <c r="AC47" s="189"/>
      <c r="AD47" s="189"/>
      <c r="AE47" s="154"/>
      <c r="AF47" s="154"/>
      <c r="AG47" s="154"/>
      <c r="AH47" s="154"/>
      <c r="AI47" s="154"/>
      <c r="AJ47" s="154"/>
      <c r="AK47" s="154"/>
      <c r="AL47" s="154"/>
      <c r="AM47" s="154"/>
      <c r="AN47" s="154"/>
      <c r="AO47" s="154"/>
      <c r="AP47" s="154"/>
      <c r="AQ47" s="154"/>
      <c r="AR47" s="154"/>
      <c r="AS47" s="154"/>
      <c r="AT47" s="154"/>
      <c r="AU47" s="154"/>
      <c r="AV47" s="154"/>
      <c r="AW47" s="154"/>
      <c r="AX47" s="154"/>
      <c r="AY47" s="154"/>
      <c r="AZ47" s="154"/>
      <c r="BA47" s="154"/>
      <c r="BB47" s="154"/>
      <c r="BC47" s="154"/>
      <c r="BD47" s="154"/>
      <c r="BE47" s="154"/>
      <c r="BF47" s="154"/>
      <c r="BG47" s="154"/>
      <c r="BH47" s="154"/>
      <c r="BT47" s="166"/>
      <c r="BU47" s="166"/>
      <c r="BV47" s="166"/>
      <c r="BW47" s="166"/>
      <c r="BX47" s="166"/>
      <c r="BY47" s="166"/>
      <c r="BZ47" s="166"/>
      <c r="CA47" s="166"/>
      <c r="CB47" s="166"/>
      <c r="CC47" s="166"/>
      <c r="CD47" s="166"/>
      <c r="CE47" s="166"/>
      <c r="CF47" s="166"/>
      <c r="CG47" s="166"/>
      <c r="CH47" s="166"/>
      <c r="CI47" s="166"/>
      <c r="CJ47" s="166"/>
      <c r="CK47" s="166"/>
      <c r="CL47" s="166"/>
      <c r="CM47" s="166"/>
      <c r="CN47" s="166"/>
      <c r="CO47" s="166"/>
      <c r="CP47" s="166"/>
      <c r="CQ47" s="166"/>
      <c r="CR47" s="166"/>
      <c r="CS47" s="166"/>
      <c r="CT47" s="166"/>
      <c r="CU47" s="166"/>
      <c r="CV47" s="166"/>
      <c r="CW47" s="166"/>
      <c r="CX47" s="166"/>
      <c r="CY47" s="166"/>
      <c r="CZ47" s="166"/>
      <c r="DA47" s="166"/>
      <c r="DB47" s="166"/>
      <c r="DC47" s="166"/>
      <c r="DD47" s="166"/>
      <c r="DE47" s="166"/>
      <c r="DF47" s="166"/>
      <c r="DG47" s="166"/>
      <c r="DH47" s="166"/>
      <c r="DI47" s="166"/>
      <c r="DJ47" s="166"/>
      <c r="DK47" s="166"/>
      <c r="DL47" s="166"/>
      <c r="DM47" s="166"/>
      <c r="DN47" s="166"/>
      <c r="DO47" s="166"/>
      <c r="DP47" s="166"/>
      <c r="DQ47" s="166"/>
      <c r="DR47" s="166"/>
      <c r="DS47" s="166"/>
      <c r="DT47" s="166"/>
      <c r="DU47" s="166"/>
      <c r="DV47" s="166"/>
      <c r="DW47" s="166"/>
    </row>
    <row r="48" spans="1:127" s="168" customFormat="1" ht="9" hidden="1" customHeight="1" thickBot="1">
      <c r="A48" s="154"/>
      <c r="B48" s="1607"/>
      <c r="C48" s="1607"/>
      <c r="D48" s="1607"/>
      <c r="E48" s="186"/>
      <c r="F48" s="186"/>
      <c r="G48" s="186"/>
      <c r="H48" s="186"/>
      <c r="I48" s="1594" t="s">
        <v>300</v>
      </c>
      <c r="J48" s="1594"/>
      <c r="K48" s="1594"/>
      <c r="L48" s="1594"/>
      <c r="M48" s="187"/>
      <c r="N48" s="187"/>
      <c r="O48" s="187"/>
      <c r="P48" s="187"/>
      <c r="Q48" s="186"/>
      <c r="R48" s="186"/>
      <c r="S48" s="186"/>
      <c r="T48" s="186"/>
      <c r="U48" s="186"/>
      <c r="V48" s="186"/>
      <c r="W48" s="186"/>
      <c r="X48" s="186"/>
      <c r="Y48" s="186"/>
      <c r="Z48" s="189"/>
      <c r="AA48" s="189"/>
      <c r="AB48" s="189"/>
      <c r="AC48" s="189"/>
      <c r="AD48" s="189"/>
      <c r="AE48" s="154"/>
      <c r="AF48" s="154"/>
      <c r="AG48" s="154"/>
      <c r="AH48" s="154"/>
      <c r="AI48" s="154"/>
      <c r="AJ48" s="154"/>
      <c r="AK48" s="154"/>
      <c r="AL48" s="154"/>
      <c r="AM48" s="154"/>
      <c r="AN48" s="154"/>
      <c r="AO48" s="154"/>
      <c r="AP48" s="154"/>
      <c r="AQ48" s="154"/>
      <c r="AR48" s="154"/>
      <c r="AS48" s="154"/>
      <c r="AT48" s="154"/>
      <c r="AU48" s="154"/>
      <c r="AV48" s="154"/>
      <c r="AW48" s="154"/>
      <c r="AX48" s="154"/>
      <c r="AY48" s="154"/>
      <c r="AZ48" s="154"/>
      <c r="BA48" s="154"/>
      <c r="BB48" s="154"/>
      <c r="BC48" s="154"/>
      <c r="BD48" s="154"/>
      <c r="BE48" s="154"/>
      <c r="BF48" s="154"/>
      <c r="BG48" s="154"/>
      <c r="BH48" s="154"/>
      <c r="BT48" s="166"/>
      <c r="BU48" s="166"/>
      <c r="BV48" s="166"/>
      <c r="BW48" s="166"/>
      <c r="BX48" s="166"/>
      <c r="BY48" s="166"/>
      <c r="BZ48" s="166"/>
      <c r="CA48" s="166"/>
      <c r="CB48" s="166"/>
      <c r="CC48" s="166"/>
      <c r="CD48" s="166"/>
      <c r="CE48" s="166"/>
      <c r="CF48" s="166"/>
      <c r="CG48" s="166"/>
      <c r="CH48" s="166"/>
      <c r="CI48" s="166"/>
      <c r="CJ48" s="166"/>
      <c r="CK48" s="166"/>
      <c r="CL48" s="166"/>
      <c r="CM48" s="166"/>
      <c r="CN48" s="166"/>
      <c r="CO48" s="166"/>
      <c r="CP48" s="166"/>
      <c r="CQ48" s="166"/>
      <c r="CR48" s="166"/>
      <c r="CS48" s="166"/>
      <c r="CT48" s="166"/>
      <c r="CU48" s="166"/>
      <c r="CV48" s="166"/>
      <c r="CW48" s="166"/>
      <c r="CX48" s="166"/>
      <c r="CY48" s="166"/>
      <c r="CZ48" s="166"/>
      <c r="DA48" s="166"/>
      <c r="DB48" s="166"/>
      <c r="DC48" s="166"/>
      <c r="DD48" s="166"/>
      <c r="DE48" s="166"/>
      <c r="DF48" s="166"/>
      <c r="DG48" s="166"/>
      <c r="DH48" s="166"/>
      <c r="DI48" s="166"/>
      <c r="DJ48" s="166"/>
      <c r="DK48" s="166"/>
      <c r="DL48" s="166"/>
      <c r="DM48" s="166"/>
      <c r="DN48" s="166"/>
      <c r="DO48" s="166"/>
      <c r="DP48" s="166"/>
      <c r="DQ48" s="166"/>
      <c r="DR48" s="166"/>
      <c r="DS48" s="166"/>
      <c r="DT48" s="166"/>
      <c r="DU48" s="166"/>
      <c r="DV48" s="166"/>
      <c r="DW48" s="166"/>
    </row>
    <row r="49" spans="1:127" s="168" customFormat="1" ht="30" hidden="1" customHeight="1" thickBot="1">
      <c r="A49" s="154"/>
      <c r="B49" s="190"/>
      <c r="C49" s="190"/>
      <c r="D49" s="190"/>
      <c r="E49" s="190"/>
      <c r="F49" s="190"/>
      <c r="G49" s="191"/>
      <c r="H49" s="191"/>
      <c r="I49" s="191"/>
      <c r="J49" s="191"/>
      <c r="K49" s="191"/>
      <c r="L49" s="191"/>
      <c r="M49" s="1608" t="s">
        <v>370</v>
      </c>
      <c r="N49" s="1609"/>
      <c r="O49" s="1610"/>
      <c r="P49" s="187"/>
      <c r="Q49" s="1611">
        <f>AF17</f>
        <v>0.89086206896551734</v>
      </c>
      <c r="R49" s="1612"/>
      <c r="S49" s="1613"/>
      <c r="T49" s="190"/>
      <c r="U49" s="190"/>
      <c r="V49" s="191"/>
      <c r="W49" s="191"/>
      <c r="X49" s="191"/>
      <c r="Y49" s="191"/>
      <c r="Z49" s="191"/>
      <c r="AA49" s="191"/>
      <c r="AB49" s="191"/>
      <c r="AC49" s="191"/>
      <c r="AD49" s="191"/>
      <c r="AE49" s="154"/>
      <c r="AF49" s="154"/>
      <c r="AG49" s="154"/>
      <c r="AH49" s="154"/>
      <c r="AI49" s="154"/>
      <c r="AJ49" s="154"/>
      <c r="AK49" s="154"/>
      <c r="AL49" s="154"/>
      <c r="AM49" s="154"/>
      <c r="AN49" s="154"/>
      <c r="AO49" s="154"/>
      <c r="AP49" s="154"/>
      <c r="AQ49" s="154"/>
      <c r="AR49" s="154"/>
      <c r="AS49" s="154"/>
      <c r="AT49" s="154"/>
      <c r="AU49" s="154"/>
      <c r="AV49" s="154"/>
      <c r="AW49" s="154"/>
      <c r="AX49" s="154"/>
      <c r="AY49" s="154"/>
      <c r="AZ49" s="154"/>
      <c r="BA49" s="154"/>
      <c r="BB49" s="1592"/>
      <c r="BC49" s="1592"/>
      <c r="BD49" s="1592"/>
      <c r="BE49" s="1592"/>
      <c r="BF49" s="1592"/>
      <c r="BG49" s="1592"/>
      <c r="BH49" s="1592"/>
      <c r="BI49" s="1592"/>
      <c r="BJ49" s="1591"/>
      <c r="BK49" s="1591"/>
      <c r="BL49" s="1591"/>
      <c r="BM49" s="1591"/>
      <c r="BN49" s="1591"/>
      <c r="BO49" s="1591"/>
      <c r="BP49" s="1591"/>
      <c r="BQ49" s="1591"/>
      <c r="BT49" s="166"/>
      <c r="BU49" s="166"/>
      <c r="BV49" s="166"/>
      <c r="BW49" s="166"/>
      <c r="BX49" s="166"/>
      <c r="BY49" s="166"/>
      <c r="BZ49" s="166"/>
      <c r="CA49" s="166"/>
      <c r="CB49" s="166"/>
      <c r="CC49" s="166"/>
      <c r="CD49" s="166"/>
      <c r="CE49" s="166"/>
      <c r="CF49" s="166"/>
      <c r="CG49" s="166"/>
      <c r="CH49" s="166"/>
      <c r="CI49" s="166"/>
      <c r="CJ49" s="166"/>
      <c r="CK49" s="166"/>
      <c r="CL49" s="166"/>
      <c r="CM49" s="166"/>
      <c r="CN49" s="166"/>
      <c r="CO49" s="166"/>
      <c r="CP49" s="166"/>
      <c r="CQ49" s="166"/>
      <c r="CR49" s="166"/>
      <c r="CS49" s="166"/>
      <c r="CT49" s="166"/>
      <c r="CU49" s="166"/>
      <c r="CV49" s="166"/>
      <c r="CW49" s="166"/>
      <c r="CX49" s="166"/>
      <c r="CY49" s="166"/>
      <c r="CZ49" s="166"/>
      <c r="DA49" s="166"/>
      <c r="DB49" s="166"/>
      <c r="DC49" s="166"/>
      <c r="DD49" s="166"/>
      <c r="DE49" s="166"/>
      <c r="DF49" s="166"/>
      <c r="DG49" s="166"/>
      <c r="DH49" s="166"/>
      <c r="DI49" s="166"/>
      <c r="DJ49" s="166"/>
      <c r="DK49" s="166"/>
      <c r="DL49" s="166"/>
      <c r="DM49" s="166"/>
      <c r="DN49" s="166"/>
      <c r="DO49" s="166"/>
      <c r="DP49" s="166"/>
      <c r="DQ49" s="166"/>
      <c r="DR49" s="166"/>
      <c r="DS49" s="166"/>
      <c r="DT49" s="166"/>
      <c r="DU49" s="166"/>
      <c r="DV49" s="166"/>
      <c r="DW49" s="166"/>
    </row>
    <row r="50" spans="1:127" s="168" customFormat="1" ht="15" hidden="1" customHeight="1" thickBot="1">
      <c r="A50" s="154"/>
      <c r="B50" s="192"/>
      <c r="C50" s="192"/>
      <c r="D50" s="192"/>
      <c r="E50" s="192"/>
      <c r="F50" s="192"/>
      <c r="G50" s="193"/>
      <c r="H50" s="193"/>
      <c r="I50" s="193"/>
      <c r="J50" s="193"/>
      <c r="K50" s="193"/>
      <c r="L50" s="193"/>
      <c r="M50" s="193"/>
      <c r="N50" s="193"/>
      <c r="O50" s="193"/>
      <c r="P50" s="187"/>
      <c r="Q50" s="192"/>
      <c r="R50" s="192"/>
      <c r="S50" s="192"/>
      <c r="T50" s="192"/>
      <c r="U50" s="192"/>
      <c r="V50" s="193"/>
      <c r="W50" s="193"/>
      <c r="X50" s="193"/>
      <c r="Y50" s="193"/>
      <c r="Z50" s="193"/>
      <c r="AA50" s="193"/>
      <c r="AB50" s="193"/>
      <c r="AC50" s="193"/>
      <c r="AD50" s="193"/>
      <c r="AE50" s="154"/>
      <c r="AF50" s="154"/>
      <c r="AG50" s="154"/>
      <c r="AH50" s="154"/>
      <c r="AI50" s="154"/>
      <c r="AJ50" s="154"/>
      <c r="AK50" s="154"/>
      <c r="AL50" s="154"/>
      <c r="AM50" s="154"/>
      <c r="AN50" s="154"/>
      <c r="AO50" s="154"/>
      <c r="AP50" s="154"/>
      <c r="AQ50" s="154"/>
      <c r="AR50" s="154"/>
      <c r="AS50" s="154"/>
      <c r="AT50" s="154"/>
      <c r="AU50" s="154"/>
      <c r="AV50" s="154"/>
      <c r="AW50" s="154"/>
      <c r="AX50" s="154"/>
      <c r="AY50" s="154"/>
      <c r="AZ50" s="154"/>
      <c r="BA50" s="154"/>
      <c r="BB50" s="1591"/>
      <c r="BC50" s="1593"/>
      <c r="BD50" s="1593"/>
      <c r="BE50" s="1593"/>
      <c r="BF50" s="1593"/>
      <c r="BG50" s="1593"/>
      <c r="BH50" s="1593"/>
      <c r="BI50" s="1593"/>
      <c r="BJ50" s="1591"/>
      <c r="BK50" s="1593"/>
      <c r="BL50" s="1593"/>
      <c r="BM50" s="1593"/>
      <c r="BN50" s="1593"/>
      <c r="BO50" s="1593"/>
      <c r="BP50" s="1593"/>
      <c r="BQ50" s="1593"/>
      <c r="BT50" s="166"/>
      <c r="BU50" s="166"/>
      <c r="BV50" s="166"/>
      <c r="BW50" s="166"/>
      <c r="BX50" s="166"/>
      <c r="BY50" s="166"/>
      <c r="BZ50" s="166"/>
      <c r="CA50" s="166"/>
      <c r="CB50" s="166"/>
      <c r="CC50" s="166"/>
      <c r="CD50" s="166"/>
      <c r="CE50" s="166"/>
      <c r="CF50" s="166"/>
      <c r="CG50" s="166"/>
      <c r="CH50" s="166"/>
      <c r="CI50" s="166"/>
      <c r="CJ50" s="166"/>
      <c r="CK50" s="166"/>
      <c r="CL50" s="166"/>
      <c r="CM50" s="166"/>
      <c r="CN50" s="166"/>
      <c r="CO50" s="166"/>
      <c r="CP50" s="166"/>
      <c r="CQ50" s="166"/>
      <c r="CR50" s="166"/>
      <c r="CS50" s="166"/>
      <c r="CT50" s="166"/>
      <c r="CU50" s="166"/>
      <c r="CV50" s="166"/>
      <c r="CW50" s="166"/>
      <c r="CX50" s="166"/>
      <c r="CY50" s="166"/>
      <c r="CZ50" s="166"/>
      <c r="DA50" s="166"/>
      <c r="DB50" s="166"/>
      <c r="DC50" s="166"/>
      <c r="DD50" s="166"/>
      <c r="DE50" s="166"/>
      <c r="DF50" s="166"/>
      <c r="DG50" s="166"/>
      <c r="DH50" s="166"/>
      <c r="DI50" s="166"/>
      <c r="DJ50" s="166"/>
      <c r="DK50" s="166"/>
      <c r="DL50" s="166"/>
      <c r="DM50" s="166"/>
      <c r="DN50" s="166"/>
      <c r="DO50" s="166"/>
      <c r="DP50" s="166"/>
      <c r="DQ50" s="166"/>
      <c r="DR50" s="166"/>
      <c r="DS50" s="166"/>
      <c r="DT50" s="166"/>
      <c r="DU50" s="166"/>
      <c r="DV50" s="166"/>
      <c r="DW50" s="166"/>
    </row>
    <row r="51" spans="1:127" s="168" customFormat="1" ht="20.100000000000001" customHeight="1" thickBot="1">
      <c r="A51" s="154"/>
      <c r="B51" s="1598" t="s">
        <v>371</v>
      </c>
      <c r="C51" s="1599"/>
      <c r="D51" s="1599"/>
      <c r="E51" s="1599"/>
      <c r="F51" s="1599"/>
      <c r="G51" s="1600" t="s">
        <v>1186</v>
      </c>
      <c r="H51" s="1600"/>
      <c r="I51" s="1600"/>
      <c r="J51" s="1600"/>
      <c r="K51" s="1600"/>
      <c r="L51" s="1600"/>
      <c r="M51" s="1600"/>
      <c r="N51" s="1600"/>
      <c r="O51" s="1601"/>
      <c r="P51" s="187"/>
      <c r="Q51" s="1598" t="s">
        <v>372</v>
      </c>
      <c r="R51" s="1599"/>
      <c r="S51" s="1599"/>
      <c r="T51" s="1599"/>
      <c r="U51" s="1599"/>
      <c r="V51" s="1602" t="s">
        <v>1061</v>
      </c>
      <c r="W51" s="1603"/>
      <c r="X51" s="1603"/>
      <c r="Y51" s="1603"/>
      <c r="Z51" s="1603"/>
      <c r="AA51" s="1603"/>
      <c r="AB51" s="1603"/>
      <c r="AC51" s="1603"/>
      <c r="AD51" s="1604"/>
      <c r="AE51" s="1193"/>
      <c r="AF51" s="1192"/>
      <c r="AG51" s="154"/>
      <c r="AH51" s="154"/>
      <c r="AI51" s="154"/>
      <c r="AJ51" s="154"/>
      <c r="AK51" s="154"/>
      <c r="AL51" s="154"/>
      <c r="AM51" s="154"/>
      <c r="AN51" s="154"/>
      <c r="AO51" s="154"/>
      <c r="AP51" s="154"/>
      <c r="AQ51" s="154"/>
      <c r="AR51" s="154"/>
      <c r="AS51" s="154"/>
      <c r="AT51" s="154"/>
      <c r="AU51" s="154"/>
      <c r="AV51" s="154"/>
      <c r="AW51" s="154"/>
      <c r="AX51" s="154"/>
      <c r="AY51" s="154"/>
      <c r="AZ51" s="154"/>
      <c r="BA51" s="154"/>
      <c r="BB51" s="1591"/>
      <c r="BC51" s="1591"/>
      <c r="BD51" s="1591"/>
      <c r="BE51" s="1591"/>
      <c r="BF51" s="1591"/>
      <c r="BG51" s="1591"/>
      <c r="BH51" s="1591"/>
      <c r="BI51" s="1591"/>
      <c r="BJ51" s="1591"/>
      <c r="BK51" s="1591"/>
      <c r="BL51" s="1591"/>
      <c r="BM51" s="1591"/>
      <c r="BN51" s="1591"/>
      <c r="BO51" s="1591"/>
      <c r="BP51" s="1591"/>
      <c r="BQ51" s="1591"/>
    </row>
    <row r="52" spans="1:127" s="168" customFormat="1" ht="20.100000000000001" customHeight="1">
      <c r="A52" s="154"/>
      <c r="B52" s="1594"/>
      <c r="C52" s="1594"/>
      <c r="D52" s="1594"/>
      <c r="E52" s="1594"/>
      <c r="F52" s="1594"/>
      <c r="G52" s="1594"/>
      <c r="H52" s="1594"/>
      <c r="I52" s="1594"/>
      <c r="J52" s="1594"/>
      <c r="K52" s="1594"/>
      <c r="L52" s="1594"/>
      <c r="M52" s="1594"/>
      <c r="N52" s="1594"/>
      <c r="O52" s="1594"/>
      <c r="P52" s="1594"/>
      <c r="Q52" s="1594"/>
      <c r="R52" s="1594"/>
      <c r="S52" s="1594"/>
      <c r="T52" s="1594"/>
      <c r="U52" s="1594"/>
      <c r="V52" s="1594"/>
      <c r="W52" s="1594"/>
      <c r="X52" s="1594"/>
      <c r="Y52" s="1594"/>
      <c r="Z52" s="1594"/>
      <c r="AA52" s="1594"/>
      <c r="AB52" s="1594"/>
      <c r="AC52" s="1594"/>
      <c r="AD52" s="1594"/>
      <c r="AE52" s="154"/>
      <c r="AF52" s="154"/>
      <c r="AG52" s="154"/>
      <c r="AH52" s="154"/>
      <c r="AI52" s="154"/>
      <c r="AJ52" s="154"/>
      <c r="AK52" s="154"/>
      <c r="AL52" s="154"/>
      <c r="AM52" s="154"/>
      <c r="AN52" s="154"/>
      <c r="AO52" s="154"/>
      <c r="AP52" s="154"/>
      <c r="AQ52" s="154"/>
      <c r="AR52" s="154"/>
      <c r="AS52" s="154"/>
      <c r="AT52" s="154"/>
      <c r="AU52" s="154"/>
      <c r="AV52" s="154"/>
      <c r="AW52" s="154"/>
      <c r="AX52" s="154"/>
      <c r="AY52" s="154"/>
      <c r="AZ52" s="154"/>
      <c r="BA52" s="154"/>
      <c r="BB52" s="1591"/>
      <c r="BC52" s="1591"/>
      <c r="BD52" s="1591"/>
      <c r="BE52" s="1591"/>
      <c r="BF52" s="1591"/>
      <c r="BG52" s="1591"/>
      <c r="BH52" s="1591"/>
      <c r="BI52" s="1591"/>
      <c r="BJ52" s="1595"/>
      <c r="BK52" s="1595"/>
      <c r="BL52" s="1595"/>
      <c r="BM52" s="1595"/>
      <c r="BN52" s="1595"/>
      <c r="BO52" s="1595"/>
      <c r="BP52" s="1595"/>
      <c r="BQ52" s="1595"/>
    </row>
    <row r="53" spans="1:127" s="168" customFormat="1" ht="39.9" customHeight="1">
      <c r="A53" s="154"/>
      <c r="B53" s="1596" t="s">
        <v>373</v>
      </c>
      <c r="C53" s="1596"/>
      <c r="D53" s="1596"/>
      <c r="E53" s="1596"/>
      <c r="F53" s="1596"/>
      <c r="G53" s="1596"/>
      <c r="H53" s="1596"/>
      <c r="I53" s="1596"/>
      <c r="J53" s="1596"/>
      <c r="K53" s="1596"/>
      <c r="L53" s="1596"/>
      <c r="M53" s="1597"/>
      <c r="N53" s="1597"/>
      <c r="O53" s="1597"/>
      <c r="P53" s="1597"/>
      <c r="Q53" s="1597"/>
      <c r="R53" s="1597"/>
      <c r="S53" s="1597"/>
      <c r="T53" s="1597"/>
      <c r="U53" s="1597"/>
      <c r="V53" s="1597"/>
      <c r="W53" s="1597"/>
      <c r="X53" s="1597"/>
      <c r="Y53" s="1597"/>
      <c r="Z53" s="1597"/>
      <c r="AA53" s="1597"/>
      <c r="AB53" s="1597"/>
      <c r="AC53" s="1597"/>
      <c r="AD53" s="1597"/>
      <c r="AE53" s="154"/>
      <c r="AF53" s="154"/>
      <c r="AG53" s="154"/>
      <c r="AH53" s="154"/>
      <c r="AI53" s="154"/>
      <c r="AJ53" s="154"/>
      <c r="AK53" s="154"/>
      <c r="AL53" s="154"/>
      <c r="AM53" s="154"/>
      <c r="AN53" s="154"/>
      <c r="AO53" s="154"/>
      <c r="AP53" s="154"/>
      <c r="AQ53" s="154"/>
      <c r="AR53" s="154"/>
      <c r="AS53" s="154"/>
      <c r="AT53" s="154"/>
      <c r="AU53" s="154"/>
      <c r="AV53" s="154"/>
      <c r="AW53" s="154"/>
      <c r="AX53" s="154"/>
      <c r="AY53" s="154"/>
      <c r="AZ53" s="154"/>
      <c r="BA53" s="154"/>
      <c r="BB53" s="1592"/>
      <c r="BC53" s="1592"/>
      <c r="BD53" s="1592"/>
      <c r="BE53" s="1592"/>
      <c r="BF53" s="1592"/>
      <c r="BG53" s="1592"/>
      <c r="BH53" s="1592"/>
      <c r="BI53" s="1592"/>
      <c r="BJ53" s="1591"/>
      <c r="BK53" s="1591"/>
      <c r="BL53" s="1591"/>
      <c r="BM53" s="1591"/>
      <c r="BN53" s="1591"/>
      <c r="BO53" s="1591"/>
      <c r="BP53" s="1591"/>
      <c r="BQ53" s="1591"/>
    </row>
    <row r="54" spans="1:127" s="168" customFormat="1" ht="15" customHeight="1">
      <c r="A54" s="154"/>
      <c r="B54" s="194"/>
      <c r="C54" s="195"/>
      <c r="D54" s="195"/>
      <c r="E54" s="195"/>
      <c r="F54" s="195"/>
      <c r="G54" s="195"/>
      <c r="H54" s="195"/>
      <c r="I54" s="195"/>
      <c r="J54" s="195"/>
      <c r="K54" s="195"/>
      <c r="L54" s="195"/>
      <c r="M54" s="196"/>
      <c r="N54" s="196"/>
      <c r="O54" s="196"/>
      <c r="P54" s="196"/>
      <c r="Q54" s="196"/>
      <c r="R54" s="196"/>
      <c r="S54" s="196"/>
      <c r="T54" s="196"/>
      <c r="U54" s="196"/>
      <c r="V54" s="196"/>
      <c r="W54" s="196"/>
      <c r="X54" s="196"/>
      <c r="Y54" s="196"/>
      <c r="Z54" s="196"/>
      <c r="AA54" s="196"/>
      <c r="AB54" s="196"/>
      <c r="AC54" s="196"/>
      <c r="AD54" s="196"/>
      <c r="AE54" s="154"/>
      <c r="AF54" s="154"/>
      <c r="AG54" s="154"/>
      <c r="AH54" s="154"/>
      <c r="AI54" s="154"/>
      <c r="AJ54" s="154"/>
      <c r="AK54" s="154"/>
      <c r="AL54" s="154"/>
      <c r="AM54" s="154"/>
      <c r="AN54" s="154"/>
      <c r="AO54" s="154"/>
      <c r="AP54" s="154"/>
      <c r="AQ54" s="154"/>
      <c r="AR54" s="154"/>
      <c r="AS54" s="154"/>
      <c r="AT54" s="154"/>
      <c r="AU54" s="154"/>
      <c r="AV54" s="154"/>
      <c r="AW54" s="154"/>
      <c r="AX54" s="154"/>
      <c r="AY54" s="154"/>
      <c r="AZ54" s="154"/>
      <c r="BA54" s="154"/>
      <c r="BB54" s="1592"/>
      <c r="BC54" s="1592"/>
      <c r="BD54" s="1592"/>
      <c r="BE54" s="1592"/>
      <c r="BF54" s="1592"/>
      <c r="BG54" s="1592"/>
      <c r="BH54" s="1592"/>
      <c r="BI54" s="1592"/>
      <c r="BJ54" s="1591"/>
      <c r="BK54" s="1591"/>
      <c r="BL54" s="1591"/>
      <c r="BM54" s="1591"/>
      <c r="BN54" s="1591"/>
      <c r="BO54" s="1591"/>
      <c r="BP54" s="1591"/>
      <c r="BQ54" s="1591"/>
    </row>
    <row r="55" spans="1:127" ht="15" customHeight="1">
      <c r="B55" s="197"/>
      <c r="C55" s="197"/>
      <c r="D55" s="197"/>
      <c r="E55" s="197"/>
      <c r="F55" s="197"/>
      <c r="G55" s="197"/>
      <c r="H55" s="197"/>
      <c r="I55" s="197"/>
      <c r="J55" s="197"/>
      <c r="K55" s="197"/>
      <c r="L55" s="197"/>
      <c r="M55" s="197"/>
      <c r="N55" s="197"/>
      <c r="O55" s="197"/>
      <c r="P55" s="197"/>
      <c r="Q55" s="197"/>
      <c r="R55" s="197"/>
      <c r="S55" s="197"/>
      <c r="T55" s="197"/>
      <c r="U55" s="197"/>
      <c r="V55" s="197"/>
      <c r="W55" s="197"/>
      <c r="X55" s="197"/>
      <c r="Y55" s="197"/>
      <c r="Z55" s="197"/>
      <c r="AA55" s="197"/>
      <c r="AB55" s="197"/>
      <c r="AC55" s="197"/>
      <c r="AD55" s="197"/>
      <c r="AE55" s="154"/>
      <c r="AF55" s="154"/>
      <c r="AG55" s="154"/>
      <c r="AH55" s="154"/>
      <c r="AI55" s="154"/>
      <c r="AJ55" s="154"/>
      <c r="AK55" s="154"/>
      <c r="AL55" s="154"/>
      <c r="AM55" s="154"/>
      <c r="BB55" s="1592"/>
      <c r="BC55" s="1592"/>
      <c r="BD55" s="1592"/>
      <c r="BE55" s="1592"/>
      <c r="BF55" s="1592"/>
      <c r="BG55" s="1592"/>
      <c r="BH55" s="1592"/>
      <c r="BI55" s="1592"/>
      <c r="BJ55" s="1591"/>
      <c r="BK55" s="1591"/>
      <c r="BL55" s="1591"/>
      <c r="BM55" s="1591"/>
      <c r="BN55" s="1591"/>
      <c r="BO55" s="1591"/>
      <c r="BP55" s="1591"/>
      <c r="BQ55" s="1591"/>
    </row>
    <row r="56" spans="1:127" ht="27" customHeight="1">
      <c r="B56" s="198"/>
      <c r="C56" s="198"/>
      <c r="D56" s="198"/>
      <c r="E56" s="199"/>
      <c r="F56" s="199"/>
      <c r="G56" s="199"/>
      <c r="H56" s="199"/>
      <c r="I56" s="199"/>
      <c r="J56" s="199"/>
      <c r="K56" s="199"/>
      <c r="L56" s="199"/>
      <c r="M56" s="199"/>
      <c r="N56" s="199"/>
      <c r="O56" s="199"/>
      <c r="P56" s="199"/>
      <c r="Q56" s="199"/>
      <c r="R56" s="199"/>
      <c r="S56" s="199"/>
      <c r="T56" s="199"/>
      <c r="U56" s="199"/>
      <c r="V56" s="199"/>
      <c r="W56" s="199"/>
      <c r="X56" s="199"/>
      <c r="Y56" s="199"/>
      <c r="Z56" s="199"/>
      <c r="AA56" s="199"/>
      <c r="AB56" s="199"/>
      <c r="AC56" s="199"/>
      <c r="AD56" s="199"/>
      <c r="AE56" s="154"/>
      <c r="AF56" s="154"/>
      <c r="AG56" s="154"/>
      <c r="AH56" s="154"/>
      <c r="AI56" s="154"/>
      <c r="AJ56" s="154"/>
      <c r="AK56" s="154"/>
      <c r="AL56" s="154"/>
      <c r="AM56" s="154"/>
      <c r="BB56" s="1591"/>
      <c r="BC56" s="1591"/>
      <c r="BD56" s="1591"/>
      <c r="BE56" s="1591"/>
      <c r="BF56" s="1591"/>
      <c r="BG56" s="1591"/>
      <c r="BH56" s="1591"/>
      <c r="BI56" s="1591"/>
      <c r="BJ56" s="1591"/>
      <c r="BK56" s="1591"/>
      <c r="BL56" s="1591"/>
      <c r="BM56" s="1591"/>
      <c r="BN56" s="1591"/>
      <c r="BO56" s="1591"/>
      <c r="BP56" s="1591"/>
      <c r="BQ56" s="1591"/>
    </row>
    <row r="57" spans="1:127">
      <c r="AE57" s="154"/>
      <c r="AF57" s="154"/>
      <c r="AG57" s="154"/>
      <c r="AH57" s="154"/>
      <c r="AI57" s="154"/>
      <c r="AJ57" s="154"/>
      <c r="AK57" s="154"/>
      <c r="AL57" s="154"/>
      <c r="AM57" s="154"/>
      <c r="BB57" s="1591"/>
      <c r="BC57" s="1591"/>
      <c r="BD57" s="1591"/>
      <c r="BE57" s="1591"/>
      <c r="BF57" s="1591"/>
      <c r="BG57" s="1591"/>
      <c r="BH57" s="1591"/>
      <c r="BI57" s="1591"/>
      <c r="BJ57" s="1591"/>
      <c r="BK57" s="1591"/>
      <c r="BL57" s="1591"/>
      <c r="BM57" s="1591"/>
      <c r="BN57" s="1591"/>
      <c r="BO57" s="1591"/>
      <c r="BP57" s="1591"/>
      <c r="BQ57" s="1591"/>
    </row>
    <row r="58" spans="1:127">
      <c r="AE58" s="154"/>
      <c r="AF58" s="154"/>
      <c r="AG58" s="154"/>
      <c r="AH58" s="154"/>
      <c r="AI58" s="154"/>
      <c r="AJ58" s="154"/>
      <c r="AK58" s="154"/>
      <c r="AL58" s="154"/>
      <c r="AM58" s="154"/>
      <c r="BB58" s="1591"/>
      <c r="BC58" s="1591"/>
      <c r="BD58" s="1591"/>
      <c r="BE58" s="1591"/>
      <c r="BF58" s="1591"/>
      <c r="BG58" s="1591"/>
      <c r="BH58" s="1591"/>
      <c r="BI58" s="1591"/>
      <c r="BJ58" s="1591"/>
      <c r="BK58" s="1591"/>
      <c r="BL58" s="1591"/>
      <c r="BM58" s="1591"/>
      <c r="BN58" s="1591"/>
      <c r="BO58" s="1591"/>
      <c r="BP58" s="1591"/>
      <c r="BQ58" s="1591"/>
    </row>
    <row r="59" spans="1:127">
      <c r="B59" s="200"/>
      <c r="C59" s="200"/>
      <c r="D59" s="200"/>
      <c r="E59" s="200"/>
      <c r="F59" s="200"/>
      <c r="G59" s="200"/>
      <c r="H59" s="200"/>
      <c r="I59" s="200"/>
      <c r="J59" s="200"/>
      <c r="K59" s="200"/>
      <c r="L59" s="200"/>
      <c r="M59" s="200"/>
      <c r="N59" s="200"/>
      <c r="O59" s="200"/>
      <c r="P59" s="200"/>
      <c r="Q59" s="200"/>
      <c r="R59" s="200"/>
      <c r="S59" s="200"/>
      <c r="T59" s="200"/>
      <c r="U59" s="200"/>
      <c r="V59" s="200"/>
      <c r="W59" s="200"/>
      <c r="X59" s="200"/>
      <c r="Y59" s="200"/>
      <c r="Z59" s="200"/>
      <c r="AA59" s="200"/>
      <c r="AB59" s="200"/>
      <c r="AC59" s="200"/>
      <c r="AD59" s="200"/>
      <c r="AE59" s="154"/>
      <c r="AF59" s="154"/>
      <c r="AG59" s="154"/>
      <c r="AH59" s="154"/>
      <c r="AI59" s="154"/>
      <c r="AJ59" s="154"/>
      <c r="AK59" s="154"/>
      <c r="AL59" s="154"/>
      <c r="AM59" s="154"/>
      <c r="BB59" s="1592"/>
      <c r="BC59" s="1592"/>
      <c r="BD59" s="1592"/>
      <c r="BE59" s="1592"/>
      <c r="BF59" s="1592"/>
      <c r="BG59" s="1592"/>
      <c r="BH59" s="1592"/>
      <c r="BI59" s="1592"/>
      <c r="BJ59" s="1591"/>
      <c r="BK59" s="1591"/>
      <c r="BL59" s="1591"/>
      <c r="BM59" s="1591"/>
      <c r="BN59" s="1591"/>
      <c r="BO59" s="1591"/>
      <c r="BP59" s="1591"/>
      <c r="BQ59" s="1591"/>
    </row>
    <row r="60" spans="1:127">
      <c r="B60" s="200"/>
      <c r="C60" s="200"/>
      <c r="D60" s="200"/>
      <c r="E60" s="200"/>
      <c r="F60" s="200"/>
      <c r="G60" s="200"/>
      <c r="H60" s="200"/>
      <c r="I60" s="200"/>
      <c r="J60" s="200"/>
      <c r="K60" s="200"/>
      <c r="L60" s="200"/>
      <c r="M60" s="200"/>
      <c r="N60" s="200"/>
      <c r="O60" s="200"/>
      <c r="P60" s="200"/>
      <c r="Q60" s="200"/>
      <c r="R60" s="200"/>
      <c r="S60" s="200"/>
      <c r="T60" s="200"/>
      <c r="U60" s="200"/>
      <c r="V60" s="200"/>
      <c r="W60" s="200"/>
      <c r="X60" s="200"/>
      <c r="Y60" s="200"/>
      <c r="Z60" s="200"/>
      <c r="AA60" s="200"/>
      <c r="AB60" s="200"/>
      <c r="AC60" s="200"/>
      <c r="AD60" s="200"/>
      <c r="AE60" s="154"/>
      <c r="AF60" s="154"/>
      <c r="AG60" s="154"/>
      <c r="AH60" s="154"/>
      <c r="AI60" s="154"/>
      <c r="AJ60" s="154"/>
      <c r="AK60" s="154"/>
      <c r="AL60" s="154"/>
      <c r="AM60" s="154"/>
      <c r="BB60" s="1591"/>
      <c r="BC60" s="1591"/>
      <c r="BD60" s="1591"/>
      <c r="BE60" s="1591"/>
      <c r="BF60" s="1591"/>
      <c r="BG60" s="1591"/>
      <c r="BH60" s="1591"/>
      <c r="BI60" s="1591"/>
      <c r="BJ60" s="1591"/>
      <c r="BK60" s="1591"/>
      <c r="BL60" s="1591"/>
      <c r="BM60" s="1591"/>
      <c r="BN60" s="1591"/>
      <c r="BO60" s="1591"/>
      <c r="BP60" s="1591"/>
      <c r="BQ60" s="1591"/>
    </row>
    <row r="61" spans="1:127">
      <c r="B61" s="200"/>
      <c r="C61" s="200"/>
      <c r="D61" s="200"/>
      <c r="E61" s="200"/>
      <c r="F61" s="200"/>
      <c r="G61" s="200"/>
      <c r="H61" s="200"/>
      <c r="I61" s="200"/>
      <c r="J61" s="200"/>
      <c r="K61" s="200"/>
      <c r="L61" s="200"/>
      <c r="M61" s="200"/>
      <c r="N61" s="200"/>
      <c r="O61" s="200"/>
      <c r="P61" s="200"/>
      <c r="Q61" s="200"/>
      <c r="R61" s="200"/>
      <c r="S61" s="200"/>
      <c r="T61" s="200"/>
      <c r="U61" s="200"/>
      <c r="V61" s="200"/>
      <c r="W61" s="200"/>
      <c r="X61" s="200"/>
      <c r="Y61" s="200"/>
      <c r="Z61" s="200"/>
      <c r="AA61" s="200"/>
      <c r="AB61" s="200"/>
      <c r="AC61" s="200"/>
      <c r="AD61" s="200"/>
      <c r="AE61" s="154"/>
      <c r="AF61" s="154"/>
      <c r="AG61" s="154"/>
      <c r="AH61" s="154"/>
      <c r="AI61" s="154"/>
      <c r="AJ61" s="154"/>
      <c r="AK61" s="154"/>
      <c r="AL61" s="154"/>
      <c r="AM61" s="154"/>
      <c r="BB61" s="1592"/>
      <c r="BC61" s="1592"/>
      <c r="BD61" s="1592"/>
      <c r="BE61" s="1592"/>
      <c r="BF61" s="1592"/>
      <c r="BG61" s="1592"/>
      <c r="BH61" s="1592"/>
      <c r="BI61" s="1592"/>
      <c r="BJ61" s="1591"/>
      <c r="BK61" s="1593"/>
      <c r="BL61" s="1593"/>
      <c r="BM61" s="1593"/>
      <c r="BN61" s="1593"/>
      <c r="BO61" s="1593"/>
      <c r="BP61" s="1593"/>
      <c r="BQ61" s="1593"/>
    </row>
    <row r="62" spans="1:127">
      <c r="B62" s="200"/>
      <c r="C62" s="200"/>
      <c r="D62" s="200"/>
      <c r="E62" s="200"/>
      <c r="F62" s="200"/>
      <c r="G62" s="200"/>
      <c r="H62" s="200"/>
      <c r="I62" s="200"/>
      <c r="J62" s="200"/>
      <c r="K62" s="200"/>
      <c r="L62" s="200"/>
      <c r="M62" s="200"/>
      <c r="N62" s="200"/>
      <c r="O62" s="200"/>
      <c r="P62" s="200"/>
      <c r="Q62" s="200"/>
      <c r="R62" s="200"/>
      <c r="S62" s="200"/>
      <c r="T62" s="200"/>
      <c r="U62" s="200"/>
      <c r="V62" s="200"/>
      <c r="W62" s="200"/>
      <c r="X62" s="200"/>
      <c r="Y62" s="200"/>
      <c r="Z62" s="200"/>
      <c r="AA62" s="200"/>
      <c r="AB62" s="200"/>
      <c r="AC62" s="200"/>
      <c r="AD62" s="200"/>
      <c r="AE62" s="154"/>
      <c r="AF62" s="154"/>
      <c r="AG62" s="154"/>
      <c r="AH62" s="154"/>
      <c r="AI62" s="154"/>
      <c r="AJ62" s="154"/>
      <c r="AK62" s="154"/>
      <c r="AL62" s="154"/>
      <c r="AM62" s="154"/>
      <c r="BB62" s="1591"/>
      <c r="BC62" s="1591"/>
      <c r="BD62" s="1591"/>
      <c r="BE62" s="1591"/>
      <c r="BF62" s="1591"/>
      <c r="BG62" s="1591"/>
      <c r="BH62" s="1591"/>
      <c r="BI62" s="1591"/>
      <c r="BJ62" s="1591"/>
      <c r="BK62" s="1591"/>
      <c r="BL62" s="1591"/>
      <c r="BM62" s="1591"/>
      <c r="BN62" s="1591"/>
      <c r="BO62" s="1591"/>
      <c r="BP62" s="1591"/>
      <c r="BQ62" s="1591"/>
    </row>
    <row r="63" spans="1:127">
      <c r="B63" s="200"/>
      <c r="C63" s="200"/>
      <c r="D63" s="200"/>
      <c r="E63" s="200"/>
      <c r="F63" s="200"/>
      <c r="G63" s="200"/>
      <c r="H63" s="200"/>
      <c r="I63" s="200"/>
      <c r="J63" s="200"/>
      <c r="K63" s="200"/>
      <c r="L63" s="200"/>
      <c r="M63" s="200"/>
      <c r="N63" s="200"/>
      <c r="O63" s="200"/>
      <c r="P63" s="200"/>
      <c r="Q63" s="200"/>
      <c r="R63" s="200"/>
      <c r="S63" s="200"/>
      <c r="T63" s="200"/>
      <c r="U63" s="200"/>
      <c r="V63" s="200"/>
      <c r="W63" s="200"/>
      <c r="X63" s="200"/>
      <c r="Y63" s="200"/>
      <c r="Z63" s="200"/>
      <c r="AA63" s="200"/>
      <c r="AB63" s="200"/>
      <c r="AC63" s="200"/>
      <c r="AD63" s="200"/>
      <c r="AE63" s="154"/>
      <c r="AF63" s="154"/>
      <c r="AG63" s="154"/>
      <c r="AH63" s="154"/>
      <c r="AI63" s="154"/>
      <c r="AJ63" s="154"/>
      <c r="AK63" s="154"/>
      <c r="AL63" s="154"/>
      <c r="AM63" s="154"/>
      <c r="BB63" s="1591"/>
      <c r="BC63" s="1591"/>
      <c r="BD63" s="1591"/>
      <c r="BE63" s="1591"/>
      <c r="BF63" s="1591"/>
      <c r="BG63" s="1591"/>
      <c r="BH63" s="1591"/>
      <c r="BI63" s="1591"/>
      <c r="BJ63" s="1591"/>
      <c r="BK63" s="1591"/>
      <c r="BL63" s="1591"/>
      <c r="BM63" s="1591"/>
      <c r="BN63" s="1591"/>
      <c r="BO63" s="1591"/>
      <c r="BP63" s="1591"/>
      <c r="BQ63" s="1591"/>
    </row>
    <row r="64" spans="1:127">
      <c r="B64" s="200"/>
      <c r="C64" s="200"/>
      <c r="D64" s="200"/>
      <c r="E64" s="200"/>
      <c r="F64" s="200"/>
      <c r="G64" s="200"/>
      <c r="H64" s="200"/>
      <c r="I64" s="200"/>
      <c r="J64" s="200"/>
      <c r="K64" s="200"/>
      <c r="L64" s="200"/>
      <c r="M64" s="200"/>
      <c r="N64" s="200"/>
      <c r="O64" s="200"/>
      <c r="P64" s="200"/>
      <c r="Q64" s="200"/>
      <c r="R64" s="200"/>
      <c r="S64" s="200"/>
      <c r="T64" s="200"/>
      <c r="U64" s="200"/>
      <c r="V64" s="200"/>
      <c r="W64" s="200"/>
      <c r="X64" s="200"/>
      <c r="Y64" s="200"/>
      <c r="Z64" s="200"/>
      <c r="AA64" s="200"/>
      <c r="AB64" s="200"/>
      <c r="AC64" s="200"/>
      <c r="AD64" s="200"/>
      <c r="AE64" s="154"/>
      <c r="AF64" s="154"/>
      <c r="AG64" s="154"/>
      <c r="AH64" s="154"/>
      <c r="AI64" s="154"/>
      <c r="AJ64" s="154"/>
      <c r="AK64" s="154"/>
      <c r="AL64" s="154"/>
      <c r="AM64" s="154"/>
      <c r="BB64" s="1591"/>
      <c r="BC64" s="1591"/>
      <c r="BD64" s="1591"/>
      <c r="BE64" s="1591"/>
      <c r="BF64" s="1591"/>
      <c r="BG64" s="1591"/>
      <c r="BH64" s="1591"/>
      <c r="BI64" s="1591"/>
      <c r="BJ64" s="1591"/>
      <c r="BK64" s="1591"/>
      <c r="BL64" s="1591"/>
      <c r="BM64" s="1591"/>
      <c r="BN64" s="1591"/>
      <c r="BO64" s="1591"/>
      <c r="BP64" s="1591"/>
      <c r="BQ64" s="1591"/>
    </row>
    <row r="65" spans="31:69">
      <c r="AE65" s="154"/>
      <c r="AF65" s="154"/>
      <c r="AG65" s="154"/>
      <c r="AH65" s="154"/>
      <c r="AI65" s="154"/>
      <c r="AJ65" s="154"/>
      <c r="AK65" s="154"/>
      <c r="AL65" s="154"/>
      <c r="AM65" s="154"/>
      <c r="BB65" s="1591"/>
      <c r="BC65" s="1591"/>
      <c r="BD65" s="1591"/>
      <c r="BE65" s="1591"/>
      <c r="BF65" s="1591"/>
      <c r="BG65" s="1591"/>
      <c r="BH65" s="1591"/>
      <c r="BI65" s="1591"/>
      <c r="BJ65" s="1591"/>
      <c r="BK65" s="1591"/>
      <c r="BL65" s="1591"/>
      <c r="BM65" s="1591"/>
      <c r="BN65" s="1591"/>
      <c r="BO65" s="1591"/>
      <c r="BP65" s="1591"/>
      <c r="BQ65" s="1591"/>
    </row>
    <row r="66" spans="31:69">
      <c r="AE66" s="154"/>
      <c r="AF66" s="154"/>
      <c r="AG66" s="154"/>
      <c r="AH66" s="154"/>
      <c r="AI66" s="154"/>
      <c r="AJ66" s="154"/>
      <c r="AK66" s="154"/>
      <c r="AL66" s="154"/>
      <c r="AM66" s="154"/>
      <c r="BB66" s="1591"/>
      <c r="BC66" s="1591"/>
      <c r="BD66" s="1591"/>
      <c r="BE66" s="1591"/>
      <c r="BF66" s="1591"/>
      <c r="BG66" s="1591"/>
      <c r="BH66" s="1591"/>
      <c r="BI66" s="1591"/>
      <c r="BJ66" s="1591"/>
      <c r="BK66" s="1591"/>
      <c r="BL66" s="1591"/>
      <c r="BM66" s="1591"/>
      <c r="BN66" s="1591"/>
      <c r="BO66" s="1591"/>
      <c r="BP66" s="1591"/>
      <c r="BQ66" s="1591"/>
    </row>
    <row r="67" spans="31:69">
      <c r="AE67" s="154"/>
      <c r="AF67" s="154"/>
      <c r="AG67" s="154"/>
      <c r="AH67" s="154"/>
      <c r="AI67" s="154"/>
      <c r="AJ67" s="154"/>
      <c r="AK67" s="154"/>
      <c r="AL67" s="154"/>
      <c r="AM67" s="154"/>
      <c r="BB67" s="1591"/>
      <c r="BC67" s="1591"/>
      <c r="BD67" s="1591"/>
      <c r="BE67" s="1591"/>
      <c r="BF67" s="1591"/>
      <c r="BG67" s="1591"/>
      <c r="BH67" s="1591"/>
      <c r="BI67" s="1591"/>
      <c r="BJ67" s="1591"/>
      <c r="BK67" s="1591"/>
      <c r="BL67" s="1591"/>
      <c r="BM67" s="1591"/>
      <c r="BN67" s="1591"/>
      <c r="BO67" s="1591"/>
      <c r="BP67" s="1591"/>
      <c r="BQ67" s="1591"/>
    </row>
    <row r="68" spans="31:69">
      <c r="AE68" s="154"/>
      <c r="AF68" s="154"/>
      <c r="AG68" s="154"/>
      <c r="AH68" s="154"/>
      <c r="AI68" s="154"/>
      <c r="AJ68" s="154"/>
      <c r="AK68" s="154"/>
      <c r="AL68" s="154"/>
      <c r="AM68" s="154"/>
    </row>
    <row r="69" spans="31:69">
      <c r="AE69" s="154"/>
      <c r="AF69" s="154"/>
      <c r="AG69" s="154"/>
      <c r="AH69" s="154"/>
      <c r="AI69" s="154"/>
      <c r="AJ69" s="154"/>
      <c r="AK69" s="154"/>
      <c r="AL69" s="154"/>
      <c r="AM69" s="154"/>
    </row>
    <row r="70" spans="31:69">
      <c r="AE70" s="154"/>
      <c r="AF70" s="154"/>
      <c r="AG70" s="154"/>
      <c r="AH70" s="154"/>
      <c r="AI70" s="154"/>
      <c r="AJ70" s="154"/>
      <c r="AK70" s="154"/>
      <c r="AL70" s="154"/>
      <c r="AM70" s="154"/>
    </row>
    <row r="71" spans="31:69">
      <c r="AE71" s="154"/>
      <c r="AF71" s="154"/>
      <c r="AG71" s="154"/>
      <c r="AH71" s="154"/>
      <c r="AI71" s="154"/>
      <c r="AJ71" s="154"/>
      <c r="AK71" s="154"/>
      <c r="AL71" s="154"/>
      <c r="AM71" s="154"/>
    </row>
    <row r="72" spans="31:69">
      <c r="AE72" s="154"/>
      <c r="AF72" s="154"/>
      <c r="AG72" s="154"/>
      <c r="AH72" s="154"/>
      <c r="AI72" s="154"/>
      <c r="AJ72" s="154"/>
      <c r="AK72" s="154"/>
      <c r="AL72" s="154"/>
      <c r="AM72" s="154"/>
    </row>
    <row r="73" spans="31:69">
      <c r="AE73" s="154"/>
      <c r="AF73" s="154"/>
      <c r="AG73" s="154"/>
      <c r="AH73" s="154"/>
      <c r="AI73" s="154"/>
      <c r="AJ73" s="154"/>
      <c r="AK73" s="154"/>
      <c r="AL73" s="154"/>
      <c r="AM73" s="154"/>
    </row>
    <row r="74" spans="31:69">
      <c r="AE74" s="154"/>
      <c r="AF74" s="154"/>
      <c r="AG74" s="154"/>
      <c r="AH74" s="154"/>
      <c r="AI74" s="154"/>
      <c r="AJ74" s="154"/>
      <c r="AK74" s="154"/>
      <c r="AL74" s="154"/>
      <c r="AM74" s="154"/>
    </row>
    <row r="75" spans="31:69">
      <c r="AE75" s="154"/>
      <c r="AF75" s="154"/>
      <c r="AG75" s="154"/>
      <c r="AH75" s="154"/>
      <c r="AI75" s="154"/>
      <c r="AJ75" s="154"/>
      <c r="AK75" s="154"/>
      <c r="AL75" s="154"/>
      <c r="AM75" s="154"/>
    </row>
    <row r="76" spans="31:69">
      <c r="AE76" s="154"/>
      <c r="AF76" s="154"/>
      <c r="AG76" s="154"/>
      <c r="AH76" s="154"/>
      <c r="AI76" s="154"/>
      <c r="AJ76" s="154"/>
      <c r="AK76" s="154"/>
      <c r="AL76" s="154"/>
      <c r="AM76" s="154"/>
    </row>
    <row r="77" spans="31:69">
      <c r="AE77" s="154"/>
      <c r="AF77" s="154"/>
      <c r="AG77" s="154"/>
      <c r="AH77" s="154"/>
      <c r="AI77" s="154"/>
      <c r="AJ77" s="154"/>
      <c r="AK77" s="154"/>
      <c r="AL77" s="154"/>
      <c r="AM77" s="154"/>
    </row>
    <row r="78" spans="31:69">
      <c r="AE78" s="154"/>
      <c r="AF78" s="154"/>
      <c r="AG78" s="154"/>
      <c r="AH78" s="154"/>
      <c r="AI78" s="154"/>
      <c r="AJ78" s="154"/>
      <c r="AK78" s="154"/>
      <c r="AL78" s="154"/>
      <c r="AM78" s="154"/>
    </row>
    <row r="79" spans="31:69">
      <c r="AE79" s="154"/>
      <c r="AF79" s="154"/>
      <c r="AG79" s="154"/>
      <c r="AH79" s="154"/>
      <c r="AI79" s="154"/>
      <c r="AJ79" s="154"/>
      <c r="AK79" s="154"/>
      <c r="AL79" s="154"/>
      <c r="AM79" s="154"/>
    </row>
    <row r="80" spans="31:69">
      <c r="AE80" s="154"/>
      <c r="AF80" s="154"/>
      <c r="AG80" s="154"/>
      <c r="AH80" s="154"/>
      <c r="AI80" s="154"/>
      <c r="AJ80" s="154"/>
      <c r="AK80" s="154"/>
      <c r="AL80" s="154"/>
      <c r="AM80" s="154"/>
    </row>
    <row r="81" s="154" customFormat="1"/>
    <row r="82" s="154" customFormat="1"/>
    <row r="83" s="154" customFormat="1"/>
    <row r="84" s="154" customFormat="1"/>
    <row r="85" s="154" customFormat="1"/>
    <row r="86" s="154" customFormat="1"/>
    <row r="87" s="154" customFormat="1"/>
    <row r="88" s="154" customFormat="1"/>
    <row r="89" s="154" customFormat="1"/>
    <row r="90" s="154" customFormat="1"/>
    <row r="91" s="154" customFormat="1"/>
    <row r="92" s="154" customFormat="1"/>
    <row r="93" s="154" customFormat="1"/>
    <row r="94" s="154" customFormat="1"/>
    <row r="95" s="154" customFormat="1"/>
    <row r="96" s="154" customFormat="1"/>
    <row r="97" s="154" customFormat="1"/>
    <row r="98" s="154" customFormat="1"/>
    <row r="99" s="154" customFormat="1"/>
    <row r="100" s="154" customFormat="1"/>
    <row r="101" s="154" customFormat="1"/>
    <row r="102" s="154" customFormat="1"/>
    <row r="103" s="154" customFormat="1"/>
    <row r="104" s="154" customFormat="1"/>
    <row r="105" s="154" customFormat="1"/>
    <row r="106" s="154" customFormat="1"/>
    <row r="107" s="154" customFormat="1"/>
    <row r="108" s="154" customFormat="1"/>
    <row r="109" s="154" customFormat="1"/>
    <row r="110" s="154" customFormat="1"/>
    <row r="111" s="154" customFormat="1"/>
    <row r="112" s="154" customFormat="1"/>
    <row r="113" s="154" customFormat="1"/>
    <row r="114" s="154" customFormat="1"/>
    <row r="115" s="154" customFormat="1"/>
    <row r="116" s="154" customFormat="1"/>
    <row r="117" s="154" customFormat="1"/>
    <row r="118" s="154" customFormat="1"/>
    <row r="119" s="154" customFormat="1"/>
    <row r="120" s="154" customFormat="1"/>
    <row r="121" s="154" customFormat="1"/>
    <row r="122" s="154" customFormat="1"/>
    <row r="123" s="154" customFormat="1"/>
    <row r="124" s="154" customFormat="1"/>
    <row r="125" s="154" customFormat="1"/>
    <row r="126" s="154" customFormat="1"/>
    <row r="127" s="154" customFormat="1"/>
    <row r="128" s="154" customFormat="1"/>
    <row r="129" s="154" customFormat="1"/>
    <row r="130" s="154" customFormat="1"/>
    <row r="131" s="154" customFormat="1"/>
    <row r="132" s="154" customFormat="1"/>
    <row r="133" s="154" customFormat="1"/>
    <row r="134" s="154" customFormat="1"/>
    <row r="135" s="154" customFormat="1"/>
    <row r="136" s="154" customFormat="1"/>
    <row r="137" s="154" customFormat="1"/>
    <row r="138" s="154" customFormat="1"/>
    <row r="139" s="154" customFormat="1"/>
    <row r="140" s="154" customFormat="1"/>
    <row r="141" s="154" customFormat="1"/>
    <row r="142" s="154" customFormat="1"/>
    <row r="143" s="154" customFormat="1"/>
    <row r="144" s="154" customFormat="1"/>
    <row r="145" s="154" customFormat="1"/>
    <row r="146" s="154" customFormat="1"/>
    <row r="147" s="154" customFormat="1"/>
  </sheetData>
  <mergeCells count="162">
    <mergeCell ref="B2:AD4"/>
    <mergeCell ref="B5:AD5"/>
    <mergeCell ref="B6:D6"/>
    <mergeCell ref="E6:J6"/>
    <mergeCell ref="K6:N6"/>
    <mergeCell ref="O6:T6"/>
    <mergeCell ref="U6:W6"/>
    <mergeCell ref="X6:AD6"/>
    <mergeCell ref="B10:C10"/>
    <mergeCell ref="D10:F10"/>
    <mergeCell ref="G10:Y10"/>
    <mergeCell ref="Z10:AA10"/>
    <mergeCell ref="B11:C11"/>
    <mergeCell ref="D11:F11"/>
    <mergeCell ref="G11:Y11"/>
    <mergeCell ref="Z11:AA11"/>
    <mergeCell ref="B7:AD7"/>
    <mergeCell ref="B8:D8"/>
    <mergeCell ref="E8:N8"/>
    <mergeCell ref="O8:T8"/>
    <mergeCell ref="U8:AD8"/>
    <mergeCell ref="B9:AD9"/>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C22:J22"/>
    <mergeCell ref="R22:Y22"/>
    <mergeCell ref="AR22:AU22"/>
    <mergeCell ref="C23:J23"/>
    <mergeCell ref="R23:Y23"/>
    <mergeCell ref="AR23:AU23"/>
    <mergeCell ref="C20:J20"/>
    <mergeCell ref="R20:Y20"/>
    <mergeCell ref="AR20:AU20"/>
    <mergeCell ref="C21:J21"/>
    <mergeCell ref="R21:Y21"/>
    <mergeCell ref="AR21:AU21"/>
    <mergeCell ref="C26:J26"/>
    <mergeCell ref="R26:Y26"/>
    <mergeCell ref="C27:J27"/>
    <mergeCell ref="R27:Y27"/>
    <mergeCell ref="C28:J28"/>
    <mergeCell ref="R28:Y28"/>
    <mergeCell ref="C24:J24"/>
    <mergeCell ref="R24:Y24"/>
    <mergeCell ref="AR24:AU24"/>
    <mergeCell ref="C25:J25"/>
    <mergeCell ref="R25:Y25"/>
    <mergeCell ref="AR25:AU25"/>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34:J34"/>
    <mergeCell ref="R34:Y34"/>
    <mergeCell ref="C35:J35"/>
    <mergeCell ref="R35:Y35"/>
    <mergeCell ref="C36:J36"/>
    <mergeCell ref="R36:Y36"/>
    <mergeCell ref="C31:J31"/>
    <mergeCell ref="R31:Y31"/>
    <mergeCell ref="AR31:AV31"/>
    <mergeCell ref="C40:J40"/>
    <mergeCell ref="R40:Y40"/>
    <mergeCell ref="C41:J41"/>
    <mergeCell ref="R41:Y41"/>
    <mergeCell ref="C42:J42"/>
    <mergeCell ref="R42:Y42"/>
    <mergeCell ref="C37:J37"/>
    <mergeCell ref="R37:Y37"/>
    <mergeCell ref="C38:J38"/>
    <mergeCell ref="R38:Y38"/>
    <mergeCell ref="C39:J39"/>
    <mergeCell ref="R39:Y39"/>
    <mergeCell ref="C46:J46"/>
    <mergeCell ref="R46:Y46"/>
    <mergeCell ref="B47:D48"/>
    <mergeCell ref="I48:J48"/>
    <mergeCell ref="K48:L48"/>
    <mergeCell ref="M49:O49"/>
    <mergeCell ref="Q49:S49"/>
    <mergeCell ref="C43:J43"/>
    <mergeCell ref="R43:Y43"/>
    <mergeCell ref="C44:J44"/>
    <mergeCell ref="R44:Y44"/>
    <mergeCell ref="C45:J45"/>
    <mergeCell ref="R45:Y45"/>
    <mergeCell ref="BB49:BI49"/>
    <mergeCell ref="BJ49:BQ49"/>
    <mergeCell ref="BB50:BI50"/>
    <mergeCell ref="BJ50:BQ50"/>
    <mergeCell ref="B51:F51"/>
    <mergeCell ref="G51:O51"/>
    <mergeCell ref="Q51:U51"/>
    <mergeCell ref="BB51:BI51"/>
    <mergeCell ref="BJ51:BQ51"/>
    <mergeCell ref="V51:AD51"/>
    <mergeCell ref="BB54:BI54"/>
    <mergeCell ref="BJ54:BQ54"/>
    <mergeCell ref="BB55:BI55"/>
    <mergeCell ref="BJ55:BQ55"/>
    <mergeCell ref="BB56:BI56"/>
    <mergeCell ref="BJ56:BQ56"/>
    <mergeCell ref="B52:AD52"/>
    <mergeCell ref="BB52:BI52"/>
    <mergeCell ref="BJ52:BQ52"/>
    <mergeCell ref="B53:AD53"/>
    <mergeCell ref="BB53:BI53"/>
    <mergeCell ref="BJ53:BQ53"/>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66:BI66"/>
    <mergeCell ref="BJ66:BQ66"/>
    <mergeCell ref="BB67:BI67"/>
    <mergeCell ref="BJ67:BQ67"/>
    <mergeCell ref="BB63:BI63"/>
    <mergeCell ref="BJ63:BQ63"/>
    <mergeCell ref="BB64:BI64"/>
    <mergeCell ref="BJ64:BQ64"/>
    <mergeCell ref="BB65:BI65"/>
    <mergeCell ref="BJ65:BQ65"/>
  </mergeCells>
  <conditionalFormatting sqref="D10:F10">
    <cfRule type="expression" dxfId="43" priority="18" stopIfTrue="1">
      <formula>$AC$10&gt;=0.9</formula>
    </cfRule>
  </conditionalFormatting>
  <conditionalFormatting sqref="D11:F11">
    <cfRule type="expression" dxfId="42" priority="17">
      <formula>AND(AC10&gt;=0.8,AC10&lt;=0.89)</formula>
    </cfRule>
  </conditionalFormatting>
  <conditionalFormatting sqref="D12:F12">
    <cfRule type="expression" dxfId="41" priority="16">
      <formula>AND(AC10&gt;=0.7,AC10&lt;=0.79)</formula>
    </cfRule>
  </conditionalFormatting>
  <conditionalFormatting sqref="D13:F13">
    <cfRule type="expression" dxfId="40" priority="15">
      <formula>AND(AC10&gt;=0,AC10&lt;=0.69)</formula>
    </cfRule>
  </conditionalFormatting>
  <conditionalFormatting sqref="K18:O46">
    <cfRule type="cellIs" dxfId="39" priority="3" operator="lessThan">
      <formula>1</formula>
    </cfRule>
    <cfRule type="cellIs" dxfId="38" priority="4" operator="greaterThan">
      <formula>0</formula>
    </cfRule>
  </conditionalFormatting>
  <conditionalFormatting sqref="L47">
    <cfRule type="cellIs" dxfId="37" priority="19" stopIfTrue="1" operator="equal">
      <formula>1</formula>
    </cfRule>
    <cfRule type="cellIs" dxfId="36" priority="20" stopIfTrue="1" operator="equal">
      <formula>0</formula>
    </cfRule>
  </conditionalFormatting>
  <conditionalFormatting sqref="Z18:AD46">
    <cfRule type="cellIs" dxfId="35" priority="1" operator="lessThan">
      <formula>1</formula>
    </cfRule>
    <cfRule type="cellIs" dxfId="34" priority="2" operator="greaterThan">
      <formula>0</formula>
    </cfRule>
  </conditionalFormatting>
  <dataValidations disablePrompts="1" count="4">
    <dataValidation type="whole" allowBlank="1" showInputMessage="1" showErrorMessage="1" error="You can only enter a value between 1 or 0" promptTitle="ENTER 1 or 0" sqref="AV33 L47" xr:uid="{EB6ADA2F-6E70-4968-A664-E37B92719162}">
      <formula1>0</formula1>
      <formula2>1</formula2>
    </dataValidation>
    <dataValidation operator="equal" allowBlank="1" showInputMessage="1" showErrorMessage="1" sqref="AV20:AV25 Z10:Z14 AW25:AY25 AC10" xr:uid="{29DE3C28-CC7F-46F7-AAD7-183064CE575D}"/>
    <dataValidation type="whole" errorStyle="information" operator="greaterThan" showInputMessage="1" showErrorMessage="1" errorTitle="Error - review score" error="Only one score can be given for each subject, please revise." sqref="BK40:BK46 BO32:BO39 P18:P46" xr:uid="{8A6F89D7-9B21-4D40-A750-0D7BD1B1204B}">
      <formula1>1</formula1>
    </dataValidation>
    <dataValidation allowBlank="1" sqref="K17:AD17" xr:uid="{F8BD577D-C627-4122-8A59-6019304A672A}"/>
  </dataValidations>
  <pageMargins left="0.7" right="0.7" top="0.75" bottom="0.75" header="0.3" footer="0.3"/>
  <pageSetup paperSize="9" scale="72" orientation="portrait" r:id="rId1"/>
  <headerFooter>
    <oddFooter>&amp;L_x000D_&amp;1#&amp;"Calibri"&amp;10&amp;K000000 Data sensitivity - Public</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E348-30F4-400F-B6C6-B4C3473B9087}">
  <sheetPr>
    <tabColor theme="9" tint="0.59999389629810485"/>
  </sheetPr>
  <dimension ref="A1:Z124"/>
  <sheetViews>
    <sheetView topLeftCell="A22" zoomScale="80" zoomScaleNormal="80" workbookViewId="0">
      <selection activeCell="P41" sqref="P41"/>
    </sheetView>
  </sheetViews>
  <sheetFormatPr defaultRowHeight="14.4"/>
  <cols>
    <col min="1" max="1" width="15.109375" customWidth="1"/>
    <col min="2" max="3" width="17.33203125" bestFit="1" customWidth="1"/>
    <col min="4" max="4" width="13.6640625" bestFit="1" customWidth="1"/>
    <col min="5" max="5" width="13" customWidth="1"/>
    <col min="6" max="6" width="15" customWidth="1"/>
    <col min="7" max="7" width="10.6640625" customWidth="1"/>
    <col min="8" max="8" width="9.109375" customWidth="1"/>
    <col min="9" max="9" width="9.6640625" bestFit="1" customWidth="1"/>
    <col min="10" max="10" width="11" customWidth="1"/>
    <col min="11" max="11" width="11.5546875" customWidth="1"/>
    <col min="12" max="12" width="13.6640625" bestFit="1" customWidth="1"/>
  </cols>
  <sheetData>
    <row r="1" spans="1:26" ht="15">
      <c r="A1" s="1729" t="s">
        <v>96</v>
      </c>
      <c r="B1" s="1730"/>
      <c r="C1" s="1730"/>
      <c r="D1" s="1730"/>
      <c r="E1" s="1730"/>
      <c r="F1" s="1730"/>
      <c r="G1" s="1730"/>
      <c r="H1" s="1730"/>
      <c r="I1" s="1730"/>
      <c r="J1" s="1730"/>
      <c r="K1" s="1730"/>
      <c r="L1" s="1731"/>
    </row>
    <row r="2" spans="1:26" ht="15.45" customHeight="1">
      <c r="A2" s="1732" t="s">
        <v>109</v>
      </c>
      <c r="B2" s="1733"/>
      <c r="C2" s="1734"/>
      <c r="D2" s="1764" t="s">
        <v>104</v>
      </c>
      <c r="E2" s="1764" t="s">
        <v>105</v>
      </c>
      <c r="F2" s="1764" t="s">
        <v>106</v>
      </c>
      <c r="G2" s="1767" t="s">
        <v>107</v>
      </c>
      <c r="H2" s="1775" t="s">
        <v>102</v>
      </c>
      <c r="I2" s="1776"/>
      <c r="J2" s="1776"/>
      <c r="K2" s="1776"/>
      <c r="L2" s="1777"/>
    </row>
    <row r="3" spans="1:26">
      <c r="A3" s="1735"/>
      <c r="B3" s="1736"/>
      <c r="C3" s="1737"/>
      <c r="D3" s="1765"/>
      <c r="E3" s="1765"/>
      <c r="F3" s="1765"/>
      <c r="G3" s="1768"/>
      <c r="H3" s="1741" t="s">
        <v>119</v>
      </c>
      <c r="I3" s="1741" t="s">
        <v>120</v>
      </c>
      <c r="J3" s="1741" t="s">
        <v>121</v>
      </c>
      <c r="K3" s="1741" t="s">
        <v>122</v>
      </c>
      <c r="L3" s="1742" t="s">
        <v>123</v>
      </c>
    </row>
    <row r="4" spans="1:26" ht="22.2" customHeight="1">
      <c r="A4" s="1738"/>
      <c r="B4" s="1739"/>
      <c r="C4" s="1740"/>
      <c r="D4" s="1766"/>
      <c r="E4" s="1766"/>
      <c r="F4" s="1766"/>
      <c r="G4" s="1769"/>
      <c r="H4" s="1741"/>
      <c r="I4" s="1741"/>
      <c r="J4" s="1741"/>
      <c r="K4" s="1741"/>
      <c r="L4" s="1742"/>
    </row>
    <row r="5" spans="1:26">
      <c r="A5" s="1755" t="s">
        <v>374</v>
      </c>
      <c r="B5" s="1756"/>
      <c r="C5" s="1757"/>
      <c r="D5" s="759">
        <v>0</v>
      </c>
      <c r="E5" s="759">
        <v>0</v>
      </c>
      <c r="F5" s="759">
        <f>+D5-E5</f>
        <v>0</v>
      </c>
      <c r="G5" s="759">
        <v>0</v>
      </c>
      <c r="H5" s="759">
        <v>0</v>
      </c>
      <c r="I5" s="760">
        <v>0</v>
      </c>
      <c r="J5" s="759">
        <v>0</v>
      </c>
      <c r="K5" s="759">
        <v>0</v>
      </c>
      <c r="L5" s="761">
        <v>0</v>
      </c>
      <c r="M5" s="699"/>
    </row>
    <row r="6" spans="1:26">
      <c r="A6" s="1758" t="s">
        <v>128</v>
      </c>
      <c r="B6" s="1759"/>
      <c r="C6" s="1760"/>
      <c r="D6" s="759">
        <v>1</v>
      </c>
      <c r="E6" s="759">
        <v>1</v>
      </c>
      <c r="F6" s="759">
        <f t="shared" ref="F6:F7" si="0">+D6-E6</f>
        <v>0</v>
      </c>
      <c r="G6" s="759">
        <v>2</v>
      </c>
      <c r="H6" s="759">
        <v>0</v>
      </c>
      <c r="I6" s="760">
        <v>0</v>
      </c>
      <c r="J6" s="759">
        <v>0</v>
      </c>
      <c r="K6" s="759">
        <v>0</v>
      </c>
      <c r="L6" s="761">
        <v>0</v>
      </c>
      <c r="M6" s="699"/>
    </row>
    <row r="7" spans="1:26">
      <c r="A7" s="1758" t="s">
        <v>375</v>
      </c>
      <c r="B7" s="1759"/>
      <c r="C7" s="1760"/>
      <c r="D7" s="759">
        <v>42</v>
      </c>
      <c r="E7" s="759">
        <v>42</v>
      </c>
      <c r="F7" s="759">
        <f t="shared" si="0"/>
        <v>0</v>
      </c>
      <c r="G7" s="759">
        <v>4</v>
      </c>
      <c r="H7" s="759">
        <v>0</v>
      </c>
      <c r="I7" s="760">
        <v>0</v>
      </c>
      <c r="J7" s="759">
        <v>0</v>
      </c>
      <c r="K7" s="759">
        <v>0</v>
      </c>
      <c r="L7" s="761">
        <v>0</v>
      </c>
      <c r="M7" s="699"/>
    </row>
    <row r="8" spans="1:26">
      <c r="A8" s="1761" t="s">
        <v>376</v>
      </c>
      <c r="B8" s="1762"/>
      <c r="C8" s="1763"/>
      <c r="D8" s="762">
        <v>204</v>
      </c>
      <c r="E8" s="762">
        <v>175</v>
      </c>
      <c r="F8" s="762">
        <f>+D8-E8</f>
        <v>29</v>
      </c>
      <c r="G8" s="763">
        <v>4</v>
      </c>
      <c r="H8" s="763">
        <v>17</v>
      </c>
      <c r="I8" s="763">
        <v>0</v>
      </c>
      <c r="J8" s="762">
        <v>0</v>
      </c>
      <c r="K8" s="762">
        <v>0</v>
      </c>
      <c r="L8" s="764">
        <v>0</v>
      </c>
      <c r="M8" s="699"/>
    </row>
    <row r="10" spans="1:26" ht="22.2" customHeight="1">
      <c r="A10" s="1770" t="s">
        <v>95</v>
      </c>
      <c r="B10" s="1771"/>
      <c r="C10" s="1772"/>
      <c r="D10" s="1772"/>
      <c r="E10" s="1772"/>
      <c r="F10" s="1772"/>
      <c r="G10" s="1772"/>
      <c r="H10" s="1772"/>
      <c r="I10" s="1772"/>
      <c r="J10" s="1772"/>
      <c r="K10" s="1773"/>
      <c r="L10" s="1774"/>
    </row>
    <row r="11" spans="1:26" ht="22.2" customHeight="1">
      <c r="A11" s="1743" t="s">
        <v>99</v>
      </c>
      <c r="B11" s="1744"/>
      <c r="C11" s="1745"/>
      <c r="D11" s="1749" t="s">
        <v>377</v>
      </c>
      <c r="E11" s="1726" t="s">
        <v>378</v>
      </c>
      <c r="F11" s="1727"/>
      <c r="G11" s="1727"/>
      <c r="H11" s="1727"/>
      <c r="I11" s="1728"/>
      <c r="J11" s="1751" t="s">
        <v>379</v>
      </c>
      <c r="K11" s="698" t="s">
        <v>102</v>
      </c>
      <c r="L11" s="1753" t="s">
        <v>103</v>
      </c>
    </row>
    <row r="12" spans="1:26" ht="30.6" customHeight="1">
      <c r="A12" s="1746"/>
      <c r="B12" s="1747"/>
      <c r="C12" s="1748"/>
      <c r="D12" s="1750"/>
      <c r="E12" s="1072" t="s">
        <v>114</v>
      </c>
      <c r="F12" s="1072" t="s">
        <v>115</v>
      </c>
      <c r="G12" s="1072" t="s">
        <v>116</v>
      </c>
      <c r="H12" s="1072" t="s">
        <v>117</v>
      </c>
      <c r="I12" s="1072" t="s">
        <v>118</v>
      </c>
      <c r="J12" s="1752" t="s">
        <v>141</v>
      </c>
      <c r="K12" s="1073" t="s">
        <v>380</v>
      </c>
      <c r="L12" s="1754"/>
    </row>
    <row r="13" spans="1:26" ht="22.2" customHeight="1">
      <c r="A13" s="1804" t="s">
        <v>124</v>
      </c>
      <c r="B13" s="1805"/>
      <c r="C13" s="1805"/>
      <c r="D13" s="1074">
        <v>1</v>
      </c>
      <c r="E13" s="1074">
        <v>0</v>
      </c>
      <c r="F13" s="1074">
        <v>1</v>
      </c>
      <c r="G13" s="1074">
        <v>0</v>
      </c>
      <c r="H13" s="1074">
        <v>0</v>
      </c>
      <c r="I13" s="1074">
        <v>1</v>
      </c>
      <c r="J13" s="1075">
        <f>D13-I13</f>
        <v>0</v>
      </c>
      <c r="K13" s="1075">
        <v>0</v>
      </c>
      <c r="L13" s="1076">
        <f t="shared" ref="L13:L23" si="1">E13+F13+G13+H13+K13+J13</f>
        <v>1</v>
      </c>
      <c r="M13" s="819">
        <f>+I13/D13</f>
        <v>1</v>
      </c>
      <c r="N13" s="819">
        <f>+L13/D13</f>
        <v>1</v>
      </c>
      <c r="R13" s="699">
        <f>+D13</f>
        <v>1</v>
      </c>
      <c r="S13" s="699">
        <f t="shared" ref="S13:W13" si="2">+E13</f>
        <v>0</v>
      </c>
      <c r="T13" s="699">
        <f t="shared" si="2"/>
        <v>1</v>
      </c>
      <c r="U13" s="699">
        <f t="shared" si="2"/>
        <v>0</v>
      </c>
      <c r="V13" s="699">
        <f t="shared" si="2"/>
        <v>0</v>
      </c>
      <c r="W13" s="699">
        <f t="shared" si="2"/>
        <v>1</v>
      </c>
      <c r="X13" s="699">
        <f>+J1+3</f>
        <v>3</v>
      </c>
      <c r="Y13" s="699">
        <f>+K13</f>
        <v>0</v>
      </c>
      <c r="Z13" s="699"/>
    </row>
    <row r="14" spans="1:26" ht="22.2" customHeight="1">
      <c r="A14" s="1806" t="s">
        <v>381</v>
      </c>
      <c r="B14" s="1807"/>
      <c r="C14" s="1807"/>
      <c r="D14" s="1077">
        <v>11</v>
      </c>
      <c r="E14" s="1077">
        <v>0</v>
      </c>
      <c r="F14" s="1077">
        <v>11</v>
      </c>
      <c r="G14" s="1077">
        <v>0</v>
      </c>
      <c r="H14" s="1077">
        <v>0</v>
      </c>
      <c r="I14" s="1077">
        <v>11</v>
      </c>
      <c r="J14" s="1078">
        <f>D14-L14</f>
        <v>0</v>
      </c>
      <c r="K14" s="1078">
        <v>0</v>
      </c>
      <c r="L14" s="1079">
        <f>E14+F14+G14+H14+K14</f>
        <v>11</v>
      </c>
      <c r="M14" s="819">
        <f t="shared" ref="M14:M24" si="3">+I14/D14</f>
        <v>1</v>
      </c>
      <c r="N14" s="819">
        <f>+L14/D14</f>
        <v>1</v>
      </c>
      <c r="O14" s="699"/>
      <c r="P14" s="699"/>
      <c r="Q14" s="699"/>
      <c r="R14" s="699">
        <f>+D14+D15</f>
        <v>11</v>
      </c>
      <c r="S14" s="699">
        <f t="shared" ref="S14:T14" si="4">+E14+E15</f>
        <v>0</v>
      </c>
      <c r="T14" s="699">
        <f t="shared" si="4"/>
        <v>11</v>
      </c>
      <c r="U14" s="699">
        <f>+G14+G15</f>
        <v>0</v>
      </c>
      <c r="V14" s="699">
        <f>+H14+H15</f>
        <v>0</v>
      </c>
      <c r="W14" s="699">
        <f>+I14+I15</f>
        <v>11</v>
      </c>
      <c r="X14" s="699">
        <f>+J14+J15</f>
        <v>0</v>
      </c>
      <c r="Y14" s="699">
        <f>+K14+K15</f>
        <v>0</v>
      </c>
      <c r="Z14" s="699"/>
    </row>
    <row r="15" spans="1:26" ht="22.2" customHeight="1">
      <c r="A15" s="1806" t="s">
        <v>382</v>
      </c>
      <c r="B15" s="1807"/>
      <c r="C15" s="1807"/>
      <c r="D15" s="1077">
        <v>0</v>
      </c>
      <c r="E15" s="1077">
        <v>0</v>
      </c>
      <c r="F15" s="1077">
        <v>0</v>
      </c>
      <c r="G15" s="1077">
        <v>0</v>
      </c>
      <c r="H15" s="1077">
        <v>0</v>
      </c>
      <c r="I15" s="1077">
        <v>0</v>
      </c>
      <c r="J15" s="1078">
        <f t="shared" ref="J15:J23" si="5">D15-I15</f>
        <v>0</v>
      </c>
      <c r="K15" s="1078">
        <v>0</v>
      </c>
      <c r="L15" s="1079">
        <f t="shared" si="1"/>
        <v>0</v>
      </c>
      <c r="M15" s="819"/>
      <c r="N15" s="819"/>
      <c r="R15" s="699">
        <f t="shared" ref="R15:Y16" si="6">+D16</f>
        <v>0</v>
      </c>
      <c r="S15" s="699">
        <f t="shared" si="6"/>
        <v>0</v>
      </c>
      <c r="T15" s="699">
        <f t="shared" si="6"/>
        <v>0</v>
      </c>
      <c r="U15" s="699">
        <f>+G16</f>
        <v>0</v>
      </c>
      <c r="V15" s="699">
        <f t="shared" si="6"/>
        <v>0</v>
      </c>
      <c r="W15" s="699">
        <f t="shared" si="6"/>
        <v>0</v>
      </c>
      <c r="X15" s="699">
        <f>+J16</f>
        <v>0</v>
      </c>
      <c r="Y15" s="699">
        <f>+K16</f>
        <v>0</v>
      </c>
    </row>
    <row r="16" spans="1:26" ht="22.2" customHeight="1">
      <c r="A16" s="1806" t="s">
        <v>383</v>
      </c>
      <c r="B16" s="1807"/>
      <c r="C16" s="1807"/>
      <c r="D16" s="1077">
        <v>0</v>
      </c>
      <c r="E16" s="1077">
        <v>0</v>
      </c>
      <c r="F16" s="1077">
        <v>0</v>
      </c>
      <c r="G16" s="1077">
        <v>0</v>
      </c>
      <c r="H16" s="1077">
        <v>0</v>
      </c>
      <c r="I16" s="1190">
        <f t="shared" ref="I16:I23" si="7">E16+F16+G16+H16+K16</f>
        <v>0</v>
      </c>
      <c r="J16" s="1078">
        <f t="shared" si="5"/>
        <v>0</v>
      </c>
      <c r="K16" s="1078">
        <v>0</v>
      </c>
      <c r="L16" s="1079">
        <f>E16+F16+G16+H16+K16+J16</f>
        <v>0</v>
      </c>
      <c r="M16" s="819" t="e">
        <f t="shared" si="3"/>
        <v>#DIV/0!</v>
      </c>
      <c r="N16" s="819" t="e">
        <f>+L16/D16</f>
        <v>#DIV/0!</v>
      </c>
      <c r="Q16" s="699"/>
      <c r="R16" s="699">
        <f t="shared" si="6"/>
        <v>0</v>
      </c>
      <c r="S16" s="699">
        <f t="shared" si="6"/>
        <v>0</v>
      </c>
      <c r="T16" s="699">
        <f t="shared" si="6"/>
        <v>0</v>
      </c>
      <c r="U16" s="699">
        <f t="shared" si="6"/>
        <v>0</v>
      </c>
      <c r="V16" s="699">
        <f t="shared" si="6"/>
        <v>0</v>
      </c>
      <c r="W16" s="699">
        <f t="shared" si="6"/>
        <v>0</v>
      </c>
      <c r="X16" s="699">
        <f t="shared" si="6"/>
        <v>0</v>
      </c>
      <c r="Y16" s="699">
        <f t="shared" si="6"/>
        <v>0</v>
      </c>
    </row>
    <row r="17" spans="1:25" ht="22.2" customHeight="1">
      <c r="A17" s="1806" t="s">
        <v>384</v>
      </c>
      <c r="B17" s="1807"/>
      <c r="C17" s="1807"/>
      <c r="D17" s="1077">
        <v>0</v>
      </c>
      <c r="E17" s="1077">
        <v>0</v>
      </c>
      <c r="F17" s="1077">
        <v>0</v>
      </c>
      <c r="G17" s="1077">
        <v>0</v>
      </c>
      <c r="H17" s="1077">
        <v>0</v>
      </c>
      <c r="I17" s="1191">
        <v>0</v>
      </c>
      <c r="J17" s="1078">
        <f>D17-I17</f>
        <v>0</v>
      </c>
      <c r="K17" s="1078">
        <v>0</v>
      </c>
      <c r="L17" s="1079">
        <f>E17+F17+G17+H17+K17</f>
        <v>0</v>
      </c>
      <c r="M17" s="819" t="e">
        <f>+I17/D17</f>
        <v>#DIV/0!</v>
      </c>
      <c r="N17" s="819" t="e">
        <f>+L17/D17</f>
        <v>#DIV/0!</v>
      </c>
      <c r="Q17" s="699"/>
      <c r="R17" s="699">
        <f t="shared" ref="R17:Y17" si="8">+D35</f>
        <v>42</v>
      </c>
      <c r="S17" s="699">
        <f t="shared" si="8"/>
        <v>0</v>
      </c>
      <c r="T17" s="699">
        <f t="shared" si="8"/>
        <v>40</v>
      </c>
      <c r="U17" s="699">
        <f t="shared" si="8"/>
        <v>0</v>
      </c>
      <c r="V17" s="699">
        <f t="shared" si="8"/>
        <v>2</v>
      </c>
      <c r="W17" s="699">
        <f t="shared" si="8"/>
        <v>40</v>
      </c>
      <c r="X17" s="699">
        <f t="shared" si="8"/>
        <v>0</v>
      </c>
      <c r="Y17" s="699">
        <f t="shared" si="8"/>
        <v>0</v>
      </c>
    </row>
    <row r="18" spans="1:25" ht="22.2" customHeight="1">
      <c r="A18" s="1723" t="s">
        <v>990</v>
      </c>
      <c r="B18" s="1724"/>
      <c r="C18" s="1725"/>
      <c r="D18" s="1077">
        <v>0</v>
      </c>
      <c r="E18" s="1077">
        <v>0</v>
      </c>
      <c r="F18" s="1077">
        <v>0</v>
      </c>
      <c r="G18" s="1077">
        <v>0</v>
      </c>
      <c r="H18" s="1077"/>
      <c r="I18" s="1077">
        <f t="shared" si="7"/>
        <v>0</v>
      </c>
      <c r="J18" s="1078">
        <f t="shared" si="5"/>
        <v>0</v>
      </c>
      <c r="K18" s="1078">
        <v>0</v>
      </c>
      <c r="L18" s="1079">
        <f t="shared" si="1"/>
        <v>0</v>
      </c>
      <c r="M18" s="819" t="e">
        <f>+I18/D18</f>
        <v>#DIV/0!</v>
      </c>
      <c r="N18" s="819"/>
      <c r="Q18" s="699"/>
      <c r="R18" s="699"/>
      <c r="S18" s="699"/>
      <c r="T18" s="699"/>
      <c r="U18" s="699"/>
      <c r="V18" s="699"/>
      <c r="W18" s="699"/>
      <c r="X18" s="699"/>
      <c r="Y18" s="699"/>
    </row>
    <row r="19" spans="1:25" ht="22.2" customHeight="1">
      <c r="A19" s="1723" t="s">
        <v>991</v>
      </c>
      <c r="B19" s="1724"/>
      <c r="C19" s="1725"/>
      <c r="D19" s="1077">
        <v>0</v>
      </c>
      <c r="E19" s="1077">
        <v>0</v>
      </c>
      <c r="F19" s="1077">
        <v>0</v>
      </c>
      <c r="G19" s="1077">
        <v>0</v>
      </c>
      <c r="H19" s="1077">
        <v>0</v>
      </c>
      <c r="I19" s="1077">
        <f t="shared" si="7"/>
        <v>0</v>
      </c>
      <c r="J19" s="1078">
        <f t="shared" si="5"/>
        <v>0</v>
      </c>
      <c r="K19" s="1078">
        <v>0</v>
      </c>
      <c r="L19" s="1079">
        <f t="shared" si="1"/>
        <v>0</v>
      </c>
      <c r="M19" s="819"/>
      <c r="N19" s="819"/>
      <c r="Q19" s="699"/>
      <c r="R19" s="699"/>
      <c r="S19" s="699"/>
      <c r="T19" s="699"/>
      <c r="U19" s="699"/>
      <c r="V19" s="699"/>
      <c r="W19" s="699"/>
      <c r="X19" s="699"/>
      <c r="Y19" s="699"/>
    </row>
    <row r="20" spans="1:25" ht="22.2" customHeight="1">
      <c r="A20" s="1723" t="s">
        <v>992</v>
      </c>
      <c r="B20" s="1724"/>
      <c r="C20" s="1725"/>
      <c r="D20" s="1077">
        <v>0</v>
      </c>
      <c r="E20" s="1077">
        <v>0</v>
      </c>
      <c r="F20" s="1077">
        <v>0</v>
      </c>
      <c r="G20" s="1077">
        <v>0</v>
      </c>
      <c r="H20" s="1077">
        <v>0</v>
      </c>
      <c r="I20" s="1077">
        <f t="shared" si="7"/>
        <v>0</v>
      </c>
      <c r="J20" s="1078">
        <f t="shared" si="5"/>
        <v>0</v>
      </c>
      <c r="K20" s="1078"/>
      <c r="L20" s="1079">
        <f t="shared" si="1"/>
        <v>0</v>
      </c>
      <c r="M20" s="819"/>
      <c r="N20" s="819"/>
      <c r="Q20" s="699"/>
      <c r="R20" s="699"/>
      <c r="S20" s="699"/>
      <c r="T20" s="699"/>
      <c r="U20" s="699"/>
      <c r="V20" s="699"/>
      <c r="W20" s="699"/>
      <c r="X20" s="699"/>
      <c r="Y20" s="699"/>
    </row>
    <row r="21" spans="1:25" ht="22.2" customHeight="1">
      <c r="A21" s="1723" t="s">
        <v>995</v>
      </c>
      <c r="B21" s="1724"/>
      <c r="C21" s="1725"/>
      <c r="D21" s="1077">
        <v>0</v>
      </c>
      <c r="E21" s="1077">
        <v>0</v>
      </c>
      <c r="F21" s="1077">
        <v>0</v>
      </c>
      <c r="G21" s="1077">
        <v>0</v>
      </c>
      <c r="H21" s="1077">
        <v>0</v>
      </c>
      <c r="I21" s="1077">
        <v>0</v>
      </c>
      <c r="J21" s="1078">
        <f t="shared" si="5"/>
        <v>0</v>
      </c>
      <c r="K21" s="1078">
        <v>0</v>
      </c>
      <c r="L21" s="1079">
        <f t="shared" si="1"/>
        <v>0</v>
      </c>
      <c r="M21" s="819"/>
      <c r="N21" s="819"/>
      <c r="Q21" s="699"/>
      <c r="R21" s="699"/>
      <c r="S21" s="699"/>
      <c r="T21" s="699"/>
      <c r="U21" s="699"/>
      <c r="V21" s="699"/>
      <c r="W21" s="699"/>
      <c r="X21" s="699"/>
      <c r="Y21" s="699"/>
    </row>
    <row r="22" spans="1:25" ht="22.2" customHeight="1">
      <c r="A22" s="1723" t="s">
        <v>993</v>
      </c>
      <c r="B22" s="1724"/>
      <c r="C22" s="1725"/>
      <c r="D22" s="1077">
        <v>11</v>
      </c>
      <c r="E22" s="1077">
        <v>0</v>
      </c>
      <c r="F22" s="1077">
        <v>10</v>
      </c>
      <c r="G22" s="1077">
        <v>1</v>
      </c>
      <c r="H22" s="1077">
        <v>0</v>
      </c>
      <c r="I22" s="1077">
        <v>10</v>
      </c>
      <c r="J22" s="1078">
        <f>D22-L22</f>
        <v>0</v>
      </c>
      <c r="K22" s="1078">
        <v>0</v>
      </c>
      <c r="L22" s="1079">
        <v>11</v>
      </c>
      <c r="M22" s="819">
        <f>+I22/D22</f>
        <v>0.90909090909090906</v>
      </c>
      <c r="N22" s="819"/>
      <c r="Q22" s="699"/>
      <c r="R22" s="699"/>
      <c r="S22" s="699"/>
      <c r="T22" s="699"/>
      <c r="U22" s="699"/>
      <c r="V22" s="699"/>
      <c r="W22" s="699"/>
      <c r="X22" s="699"/>
      <c r="Y22" s="699"/>
    </row>
    <row r="23" spans="1:25" ht="22.2" customHeight="1">
      <c r="A23" s="1723" t="s">
        <v>994</v>
      </c>
      <c r="B23" s="1724"/>
      <c r="C23" s="1725"/>
      <c r="D23" s="1080">
        <v>0</v>
      </c>
      <c r="E23" s="1080">
        <v>0</v>
      </c>
      <c r="F23" s="1080">
        <v>0</v>
      </c>
      <c r="G23" s="1080">
        <v>0</v>
      </c>
      <c r="H23" s="1080">
        <v>0</v>
      </c>
      <c r="I23" s="1080">
        <f t="shared" si="7"/>
        <v>0</v>
      </c>
      <c r="J23" s="1081">
        <f t="shared" si="5"/>
        <v>0</v>
      </c>
      <c r="K23" s="1081"/>
      <c r="L23" s="1082">
        <f t="shared" si="1"/>
        <v>0</v>
      </c>
      <c r="M23" s="819"/>
      <c r="N23" s="819"/>
      <c r="Q23" s="699"/>
      <c r="R23" s="699"/>
      <c r="S23" s="699"/>
      <c r="T23" s="699"/>
      <c r="U23" s="699"/>
      <c r="V23" s="699"/>
      <c r="W23" s="699"/>
      <c r="X23" s="699"/>
      <c r="Y23" s="699"/>
    </row>
    <row r="24" spans="1:25" ht="22.2" customHeight="1">
      <c r="A24" s="1808" t="s">
        <v>131</v>
      </c>
      <c r="B24" s="1809"/>
      <c r="C24" s="1810"/>
      <c r="D24" s="1083">
        <f>SUM(D13:D23)</f>
        <v>23</v>
      </c>
      <c r="E24" s="1083">
        <f t="shared" ref="E24" si="9">SUM(E13:E23)</f>
        <v>0</v>
      </c>
      <c r="F24" s="1083">
        <f>SUM(F13:F23)</f>
        <v>22</v>
      </c>
      <c r="G24" s="1083">
        <f>SUM(G13:G23)</f>
        <v>1</v>
      </c>
      <c r="H24" s="1083">
        <f t="shared" ref="H24:J24" si="10">SUM(H13:H23)</f>
        <v>0</v>
      </c>
      <c r="I24" s="1083">
        <f>SUM(I13:I23)</f>
        <v>22</v>
      </c>
      <c r="J24" s="1083">
        <f t="shared" si="10"/>
        <v>0</v>
      </c>
      <c r="K24" s="1083">
        <f>SUM(K13:K23)</f>
        <v>0</v>
      </c>
      <c r="L24" s="1083">
        <f>SUM(L13:L23)</f>
        <v>23</v>
      </c>
      <c r="M24" s="819">
        <f t="shared" si="3"/>
        <v>0.95652173913043481</v>
      </c>
      <c r="N24" s="819">
        <f>+L24/D24</f>
        <v>1</v>
      </c>
    </row>
    <row r="25" spans="1:25">
      <c r="I25" s="477">
        <f>+I24/D24</f>
        <v>0.95652173913043481</v>
      </c>
    </row>
    <row r="26" spans="1:25">
      <c r="D26" s="699"/>
      <c r="E26" s="699"/>
    </row>
    <row r="27" spans="1:25" ht="15.6">
      <c r="A27" s="1770" t="s">
        <v>133</v>
      </c>
      <c r="B27" s="1771"/>
      <c r="C27" s="1772"/>
      <c r="D27" s="1772"/>
      <c r="E27" s="1772"/>
      <c r="F27" s="1772"/>
      <c r="G27" s="1772"/>
      <c r="H27" s="1772"/>
      <c r="I27" s="1772"/>
      <c r="J27" s="1772"/>
      <c r="K27" s="1773"/>
      <c r="L27" s="1774"/>
    </row>
    <row r="28" spans="1:25">
      <c r="A28" s="1743" t="s">
        <v>99</v>
      </c>
      <c r="B28" s="1744"/>
      <c r="C28" s="1745"/>
      <c r="D28" s="1749" t="s">
        <v>377</v>
      </c>
      <c r="E28" s="697" t="s">
        <v>385</v>
      </c>
      <c r="F28" s="697"/>
      <c r="G28" s="697"/>
      <c r="H28" s="697"/>
      <c r="I28" s="697"/>
      <c r="J28" s="1751" t="s">
        <v>101</v>
      </c>
      <c r="K28" s="698" t="s">
        <v>102</v>
      </c>
      <c r="L28" s="1753" t="s">
        <v>103</v>
      </c>
    </row>
    <row r="29" spans="1:25" ht="42" customHeight="1">
      <c r="A29" s="1746"/>
      <c r="B29" s="1747"/>
      <c r="C29" s="1748"/>
      <c r="D29" s="1750"/>
      <c r="E29" s="1072" t="s">
        <v>114</v>
      </c>
      <c r="F29" s="1072" t="s">
        <v>115</v>
      </c>
      <c r="G29" s="1072" t="s">
        <v>116</v>
      </c>
      <c r="H29" s="1072" t="s">
        <v>117</v>
      </c>
      <c r="I29" s="1072" t="s">
        <v>715</v>
      </c>
      <c r="J29" s="1752" t="s">
        <v>141</v>
      </c>
      <c r="K29" s="1073" t="s">
        <v>380</v>
      </c>
      <c r="L29" s="1754"/>
    </row>
    <row r="30" spans="1:25" ht="19.2" customHeight="1">
      <c r="A30" s="1802" t="s">
        <v>124</v>
      </c>
      <c r="B30" s="1803"/>
      <c r="C30" s="1803"/>
      <c r="D30" s="1183">
        <v>0</v>
      </c>
      <c r="E30" s="1084">
        <v>0</v>
      </c>
      <c r="F30" s="1084">
        <v>0</v>
      </c>
      <c r="G30" s="1084">
        <v>0</v>
      </c>
      <c r="H30" s="1084">
        <v>0</v>
      </c>
      <c r="I30" s="1084">
        <v>0</v>
      </c>
      <c r="J30" s="1085">
        <f>+D30-L30</f>
        <v>0</v>
      </c>
      <c r="K30" s="1085">
        <v>0</v>
      </c>
      <c r="L30" s="1176">
        <f>+E30+F30+G30+H30+K30</f>
        <v>0</v>
      </c>
    </row>
    <row r="31" spans="1:25" ht="19.2" customHeight="1">
      <c r="A31" s="1786" t="s">
        <v>381</v>
      </c>
      <c r="B31" s="1787"/>
      <c r="C31" s="1787"/>
      <c r="D31" s="1184">
        <v>23</v>
      </c>
      <c r="E31" s="1086">
        <v>0</v>
      </c>
      <c r="F31" s="1086">
        <v>22</v>
      </c>
      <c r="G31" s="1086">
        <v>0</v>
      </c>
      <c r="H31" s="1086">
        <v>1</v>
      </c>
      <c r="I31" s="1086">
        <v>22</v>
      </c>
      <c r="J31" s="1087">
        <f>+D31-L31</f>
        <v>0</v>
      </c>
      <c r="K31" s="1087">
        <v>0</v>
      </c>
      <c r="L31" s="1180">
        <f t="shared" ref="L31:L34" si="11">+E31+F31+G31+H31+K31</f>
        <v>23</v>
      </c>
    </row>
    <row r="32" spans="1:25" ht="19.2" customHeight="1">
      <c r="A32" s="1786" t="s">
        <v>382</v>
      </c>
      <c r="B32" s="1787"/>
      <c r="C32" s="1787"/>
      <c r="D32" s="1184">
        <v>19</v>
      </c>
      <c r="E32" s="1086">
        <v>0</v>
      </c>
      <c r="F32" s="1086">
        <v>18</v>
      </c>
      <c r="G32" s="1086">
        <v>0</v>
      </c>
      <c r="H32" s="1086">
        <v>1</v>
      </c>
      <c r="I32" s="1086">
        <v>18</v>
      </c>
      <c r="J32" s="1087">
        <f>+D32-L32</f>
        <v>0</v>
      </c>
      <c r="K32" s="1087">
        <v>0</v>
      </c>
      <c r="L32" s="1181">
        <f>+E32+F32+G32+H32+K32</f>
        <v>19</v>
      </c>
    </row>
    <row r="33" spans="1:14" ht="19.2" customHeight="1">
      <c r="A33" s="1786" t="s">
        <v>383</v>
      </c>
      <c r="B33" s="1787"/>
      <c r="C33" s="1787"/>
      <c r="D33" s="1184">
        <v>0</v>
      </c>
      <c r="E33" s="1086">
        <v>0</v>
      </c>
      <c r="F33" s="1086">
        <v>0</v>
      </c>
      <c r="G33" s="1086">
        <v>0</v>
      </c>
      <c r="H33" s="1086">
        <v>0</v>
      </c>
      <c r="I33" s="1086">
        <v>0</v>
      </c>
      <c r="J33" s="1087">
        <f t="shared" ref="J33" si="12">+D33-L33</f>
        <v>0</v>
      </c>
      <c r="K33" s="1087">
        <v>0</v>
      </c>
      <c r="L33" s="1181">
        <f t="shared" si="11"/>
        <v>0</v>
      </c>
    </row>
    <row r="34" spans="1:14" ht="19.2" customHeight="1">
      <c r="A34" s="1788" t="s">
        <v>384</v>
      </c>
      <c r="B34" s="1789"/>
      <c r="C34" s="1789"/>
      <c r="D34" s="1185">
        <v>0</v>
      </c>
      <c r="E34" s="1088">
        <v>0</v>
      </c>
      <c r="F34" s="1088">
        <v>0</v>
      </c>
      <c r="G34" s="1088">
        <v>0</v>
      </c>
      <c r="H34" s="1088">
        <v>0</v>
      </c>
      <c r="I34" s="1088">
        <v>0</v>
      </c>
      <c r="J34" s="1089">
        <f>+D34-L34</f>
        <v>0</v>
      </c>
      <c r="K34" s="1089">
        <v>0</v>
      </c>
      <c r="L34" s="1182">
        <f t="shared" si="11"/>
        <v>0</v>
      </c>
    </row>
    <row r="35" spans="1:14" ht="19.2" customHeight="1">
      <c r="A35" s="1790" t="s">
        <v>131</v>
      </c>
      <c r="B35" s="1791"/>
      <c r="C35" s="1792"/>
      <c r="D35" s="1186">
        <f>SUM(D30:D34)</f>
        <v>42</v>
      </c>
      <c r="E35" s="1090">
        <f t="shared" ref="E35:K35" si="13">SUM(E30:E34)</f>
        <v>0</v>
      </c>
      <c r="F35" s="1090">
        <f>SUM(F30:F34)</f>
        <v>40</v>
      </c>
      <c r="G35" s="1090">
        <f t="shared" si="13"/>
        <v>0</v>
      </c>
      <c r="H35" s="1090">
        <f>SUM(H30:H34)</f>
        <v>2</v>
      </c>
      <c r="I35" s="1090">
        <f>SUM(I30:I34)</f>
        <v>40</v>
      </c>
      <c r="J35" s="1090">
        <f t="shared" si="13"/>
        <v>0</v>
      </c>
      <c r="K35" s="1090">
        <f t="shared" si="13"/>
        <v>0</v>
      </c>
      <c r="L35" s="1091">
        <f>SUM(L30:L34)</f>
        <v>42</v>
      </c>
      <c r="N35" s="819">
        <f>+L35/D35</f>
        <v>1</v>
      </c>
    </row>
    <row r="37" spans="1:14" ht="15">
      <c r="A37" s="1729" t="s">
        <v>157</v>
      </c>
      <c r="B37" s="1730"/>
      <c r="C37" s="1730"/>
      <c r="D37" s="1730"/>
      <c r="E37" s="1730"/>
      <c r="F37" s="1730"/>
      <c r="G37" s="1730"/>
      <c r="H37" s="1730"/>
      <c r="I37" s="1730"/>
      <c r="J37" s="1730"/>
      <c r="K37" s="1730"/>
      <c r="L37" s="1731"/>
    </row>
    <row r="38" spans="1:14" ht="14.7" customHeight="1">
      <c r="A38" s="1743" t="s">
        <v>99</v>
      </c>
      <c r="B38" s="1744"/>
      <c r="C38" s="1745"/>
      <c r="D38" s="1778" t="s">
        <v>386</v>
      </c>
      <c r="E38" s="1778" t="s">
        <v>162</v>
      </c>
      <c r="F38" s="1778" t="s">
        <v>163</v>
      </c>
      <c r="G38" s="1778" t="s">
        <v>164</v>
      </c>
      <c r="H38" s="1778" t="s">
        <v>387</v>
      </c>
      <c r="I38" s="1778" t="s">
        <v>166</v>
      </c>
      <c r="J38" s="1752" t="s">
        <v>167</v>
      </c>
      <c r="K38" s="1779"/>
      <c r="L38" s="1754"/>
    </row>
    <row r="39" spans="1:14" ht="42" customHeight="1">
      <c r="A39" s="1743"/>
      <c r="B39" s="1744"/>
      <c r="C39" s="1745"/>
      <c r="D39" s="1778"/>
      <c r="E39" s="1778" t="s">
        <v>114</v>
      </c>
      <c r="F39" s="1778" t="s">
        <v>115</v>
      </c>
      <c r="G39" s="1778" t="s">
        <v>116</v>
      </c>
      <c r="H39" s="1778" t="s">
        <v>117</v>
      </c>
      <c r="I39" s="1778" t="s">
        <v>118</v>
      </c>
      <c r="J39" s="1780"/>
      <c r="K39" s="1781"/>
      <c r="L39" s="1782"/>
    </row>
    <row r="40" spans="1:14" ht="14.7" customHeight="1">
      <c r="A40" s="1783" t="s">
        <v>124</v>
      </c>
      <c r="B40" s="1784"/>
      <c r="C40" s="1785"/>
      <c r="D40" s="765">
        <v>0</v>
      </c>
      <c r="E40" s="765">
        <v>0</v>
      </c>
      <c r="F40" s="765"/>
      <c r="G40" s="766">
        <v>0</v>
      </c>
      <c r="H40" s="766">
        <v>0</v>
      </c>
      <c r="I40" s="765">
        <v>0</v>
      </c>
      <c r="J40" s="1793"/>
      <c r="K40" s="1794"/>
      <c r="L40" s="1795"/>
    </row>
    <row r="41" spans="1:14" ht="24" customHeight="1">
      <c r="A41" s="1783" t="s">
        <v>381</v>
      </c>
      <c r="B41" s="1784"/>
      <c r="C41" s="1785"/>
      <c r="D41" s="765">
        <v>6</v>
      </c>
      <c r="E41" s="765">
        <v>6</v>
      </c>
      <c r="F41" s="766">
        <v>1</v>
      </c>
      <c r="G41" s="766">
        <f>+E41-F41</f>
        <v>5</v>
      </c>
      <c r="H41" s="766">
        <v>1</v>
      </c>
      <c r="I41" s="766">
        <f>+D41-H41</f>
        <v>5</v>
      </c>
      <c r="J41" s="1793">
        <v>46356</v>
      </c>
      <c r="K41" s="1794"/>
      <c r="L41" s="1795"/>
    </row>
    <row r="42" spans="1:14">
      <c r="A42" s="1783" t="s">
        <v>382</v>
      </c>
      <c r="B42" s="1784"/>
      <c r="C42" s="1785"/>
      <c r="D42" s="766">
        <v>3</v>
      </c>
      <c r="E42" s="765">
        <v>3</v>
      </c>
      <c r="F42" s="766">
        <v>3</v>
      </c>
      <c r="G42" s="766">
        <f>+E42-F42</f>
        <v>0</v>
      </c>
      <c r="H42" s="766">
        <v>3</v>
      </c>
      <c r="I42" s="766">
        <f t="shared" ref="I42:I44" si="14">+D42-H42</f>
        <v>0</v>
      </c>
      <c r="J42" s="1793">
        <v>46277</v>
      </c>
      <c r="K42" s="1794"/>
      <c r="L42" s="1795"/>
    </row>
    <row r="43" spans="1:14">
      <c r="A43" s="1783" t="s">
        <v>383</v>
      </c>
      <c r="B43" s="1784"/>
      <c r="C43" s="1785"/>
      <c r="D43" s="766">
        <v>0</v>
      </c>
      <c r="E43" s="765">
        <v>0</v>
      </c>
      <c r="F43" s="766">
        <v>0</v>
      </c>
      <c r="G43" s="766">
        <v>0</v>
      </c>
      <c r="H43" s="766">
        <v>0</v>
      </c>
      <c r="I43" s="766">
        <f t="shared" si="14"/>
        <v>0</v>
      </c>
      <c r="J43" s="1793"/>
      <c r="K43" s="1794"/>
      <c r="L43" s="1795"/>
    </row>
    <row r="44" spans="1:14">
      <c r="A44" s="1783" t="s">
        <v>384</v>
      </c>
      <c r="B44" s="1784"/>
      <c r="C44" s="1785"/>
      <c r="D44" s="766">
        <v>0</v>
      </c>
      <c r="E44" s="765">
        <v>0</v>
      </c>
      <c r="F44" s="766">
        <v>0</v>
      </c>
      <c r="G44" s="766">
        <f>+E44-F44</f>
        <v>0</v>
      </c>
      <c r="H44" s="766">
        <v>0</v>
      </c>
      <c r="I44" s="766">
        <f t="shared" si="14"/>
        <v>0</v>
      </c>
      <c r="J44" s="1793"/>
      <c r="K44" s="1794"/>
      <c r="L44" s="1795"/>
      <c r="N44" s="699"/>
    </row>
    <row r="45" spans="1:14">
      <c r="A45" s="1796" t="s">
        <v>131</v>
      </c>
      <c r="B45" s="1797"/>
      <c r="C45" s="1798"/>
      <c r="D45" s="695">
        <f t="shared" ref="D45:I45" si="15">SUM(D40:D44)</f>
        <v>9</v>
      </c>
      <c r="E45" s="695">
        <f>SUM(E40:E44)</f>
        <v>9</v>
      </c>
      <c r="F45" s="695">
        <f t="shared" si="15"/>
        <v>4</v>
      </c>
      <c r="G45" s="695">
        <f t="shared" si="15"/>
        <v>5</v>
      </c>
      <c r="H45" s="695">
        <f t="shared" si="15"/>
        <v>4</v>
      </c>
      <c r="I45" s="695">
        <f t="shared" si="15"/>
        <v>5</v>
      </c>
      <c r="J45" s="1799">
        <f>MAX(J40:J44)</f>
        <v>46356</v>
      </c>
      <c r="K45" s="1800"/>
      <c r="L45" s="1801"/>
    </row>
    <row r="47" spans="1:14" ht="49.95" customHeight="1">
      <c r="A47" s="1775" t="s">
        <v>388</v>
      </c>
      <c r="B47" s="1776"/>
      <c r="C47" s="1776"/>
      <c r="D47" s="1776"/>
      <c r="E47" s="1776"/>
      <c r="F47" s="1776"/>
      <c r="G47" s="1776"/>
      <c r="I47" s="46" t="s">
        <v>389</v>
      </c>
      <c r="J47" s="822">
        <f>AVERAGE(E49:E123)</f>
        <v>0.88078620689655174</v>
      </c>
      <c r="L47" s="702" t="s">
        <v>390</v>
      </c>
      <c r="M47" s="701">
        <f>AVERAGE(G49:G123)</f>
        <v>3.8571428571428572</v>
      </c>
    </row>
    <row r="48" spans="1:14" s="45" customFormat="1" ht="42" customHeight="1">
      <c r="A48" s="42" t="s">
        <v>391</v>
      </c>
      <c r="B48" s="42" t="s">
        <v>392</v>
      </c>
      <c r="C48" s="42" t="s">
        <v>393</v>
      </c>
      <c r="D48" s="42" t="s">
        <v>394</v>
      </c>
      <c r="E48" s="42" t="s">
        <v>38</v>
      </c>
      <c r="F48" s="42" t="s">
        <v>395</v>
      </c>
      <c r="G48" s="42" t="s">
        <v>396</v>
      </c>
      <c r="H48"/>
      <c r="I48" s="46" t="s">
        <v>397</v>
      </c>
      <c r="J48" s="823">
        <f>Quality!AC10</f>
        <v>0.89086206896551734</v>
      </c>
      <c r="K48"/>
      <c r="L48" s="702" t="s">
        <v>398</v>
      </c>
      <c r="M48" s="701">
        <f>AVERAGE(D49:D123)</f>
        <v>2.2857142857142856</v>
      </c>
    </row>
    <row r="49" spans="1:7">
      <c r="A49" s="1215" t="s">
        <v>399</v>
      </c>
      <c r="B49" s="1232"/>
      <c r="C49" s="1232"/>
      <c r="D49" s="1223"/>
      <c r="E49" s="1224"/>
      <c r="F49" s="1233"/>
      <c r="G49" s="1216"/>
    </row>
    <row r="50" spans="1:7">
      <c r="A50" s="1215" t="s">
        <v>400</v>
      </c>
      <c r="B50" s="1232"/>
      <c r="C50" s="1232"/>
      <c r="D50" s="1223"/>
      <c r="E50" s="1224"/>
      <c r="F50" s="1233"/>
      <c r="G50" s="1216"/>
    </row>
    <row r="51" spans="1:7">
      <c r="A51" s="1215" t="s">
        <v>401</v>
      </c>
      <c r="B51" s="1232"/>
      <c r="C51" s="1232"/>
      <c r="D51" s="1223"/>
      <c r="E51" s="1224"/>
      <c r="F51" s="1233"/>
      <c r="G51" s="1216"/>
    </row>
    <row r="52" spans="1:7" ht="17.399999999999999" customHeight="1">
      <c r="A52" s="1234" t="s">
        <v>402</v>
      </c>
      <c r="B52" s="1258">
        <v>46224</v>
      </c>
      <c r="C52" s="1258">
        <v>46221</v>
      </c>
      <c r="D52" s="1259">
        <v>3</v>
      </c>
      <c r="E52" s="1260">
        <v>0.86580000000000001</v>
      </c>
      <c r="F52" s="1261">
        <v>46222</v>
      </c>
      <c r="G52" s="1262">
        <f t="shared" ref="G52:G65" si="16">F52-C52</f>
        <v>1</v>
      </c>
    </row>
    <row r="53" spans="1:7">
      <c r="A53" s="1234" t="s">
        <v>403</v>
      </c>
      <c r="B53" s="1258">
        <v>46231</v>
      </c>
      <c r="C53" s="1258">
        <v>46229</v>
      </c>
      <c r="D53" s="1259">
        <v>3</v>
      </c>
      <c r="E53" s="1260">
        <v>0.86599999999999999</v>
      </c>
      <c r="F53" s="1261">
        <v>46229</v>
      </c>
      <c r="G53" s="1262">
        <f t="shared" si="16"/>
        <v>0</v>
      </c>
    </row>
    <row r="54" spans="1:7">
      <c r="A54" s="1234" t="s">
        <v>404</v>
      </c>
      <c r="B54" s="1258">
        <v>46238</v>
      </c>
      <c r="C54" s="1258">
        <v>46236</v>
      </c>
      <c r="D54" s="1259">
        <v>2</v>
      </c>
      <c r="E54" s="1260">
        <v>0.86599999999999999</v>
      </c>
      <c r="F54" s="1261">
        <v>46238</v>
      </c>
      <c r="G54" s="1262">
        <f t="shared" si="16"/>
        <v>2</v>
      </c>
    </row>
    <row r="55" spans="1:7">
      <c r="A55" s="1221" t="s">
        <v>405</v>
      </c>
      <c r="B55" s="1258">
        <v>46245</v>
      </c>
      <c r="C55" s="1258">
        <v>46243</v>
      </c>
      <c r="D55" s="1259">
        <v>1</v>
      </c>
      <c r="E55" s="1260">
        <v>0.86620689655172389</v>
      </c>
      <c r="F55" s="1261">
        <v>46245</v>
      </c>
      <c r="G55" s="1262">
        <f t="shared" si="16"/>
        <v>2</v>
      </c>
    </row>
    <row r="56" spans="1:7">
      <c r="A56" s="1221" t="s">
        <v>406</v>
      </c>
      <c r="B56" s="1258">
        <v>46252</v>
      </c>
      <c r="C56" s="1258">
        <v>46250</v>
      </c>
      <c r="D56" s="1259">
        <v>3</v>
      </c>
      <c r="E56" s="1260">
        <v>0.87170000000000003</v>
      </c>
      <c r="F56" s="1261">
        <v>46251</v>
      </c>
      <c r="G56" s="1262">
        <f t="shared" si="16"/>
        <v>1</v>
      </c>
    </row>
    <row r="57" spans="1:7">
      <c r="A57" s="1234" t="s">
        <v>407</v>
      </c>
      <c r="B57" s="1258">
        <v>46259</v>
      </c>
      <c r="C57" s="1258">
        <v>46254</v>
      </c>
      <c r="D57" s="1259">
        <v>4</v>
      </c>
      <c r="E57" s="1260">
        <v>0.87</v>
      </c>
      <c r="F57" s="1261">
        <v>46257</v>
      </c>
      <c r="G57" s="1262">
        <f t="shared" si="16"/>
        <v>3</v>
      </c>
    </row>
    <row r="58" spans="1:7">
      <c r="A58" s="1234" t="s">
        <v>408</v>
      </c>
      <c r="B58" s="1258">
        <v>46266</v>
      </c>
      <c r="C58" s="1258">
        <v>46260</v>
      </c>
      <c r="D58" s="1259">
        <v>2</v>
      </c>
      <c r="E58" s="1260">
        <v>0.89259999999999995</v>
      </c>
      <c r="F58" s="1261">
        <v>46265</v>
      </c>
      <c r="G58" s="1262">
        <f t="shared" si="16"/>
        <v>5</v>
      </c>
    </row>
    <row r="59" spans="1:7">
      <c r="A59" s="1234" t="s">
        <v>409</v>
      </c>
      <c r="B59" s="1258">
        <v>46273</v>
      </c>
      <c r="C59" s="1258">
        <v>46267</v>
      </c>
      <c r="D59" s="1218">
        <v>2</v>
      </c>
      <c r="E59" s="1219">
        <v>0.89090000000000003</v>
      </c>
      <c r="F59" s="1261">
        <v>46273</v>
      </c>
      <c r="G59" s="1262">
        <f t="shared" si="16"/>
        <v>6</v>
      </c>
    </row>
    <row r="60" spans="1:7">
      <c r="A60" s="1221" t="s">
        <v>410</v>
      </c>
      <c r="B60" s="1258">
        <v>46280</v>
      </c>
      <c r="C60" s="1258">
        <v>46274</v>
      </c>
      <c r="D60" s="1218">
        <v>1</v>
      </c>
      <c r="E60" s="1219">
        <v>0.89429999999999998</v>
      </c>
      <c r="F60" s="1261">
        <v>46280</v>
      </c>
      <c r="G60" s="1262">
        <f t="shared" si="16"/>
        <v>6</v>
      </c>
    </row>
    <row r="61" spans="1:7">
      <c r="A61" s="1221" t="s">
        <v>411</v>
      </c>
      <c r="B61" s="1258">
        <v>46287</v>
      </c>
      <c r="C61" s="1258">
        <v>46281</v>
      </c>
      <c r="D61" s="1218">
        <v>2</v>
      </c>
      <c r="E61" s="1219">
        <v>0.88739999999999997</v>
      </c>
      <c r="F61" s="1261">
        <v>46287</v>
      </c>
      <c r="G61" s="1262">
        <f t="shared" si="16"/>
        <v>6</v>
      </c>
    </row>
    <row r="62" spans="1:7">
      <c r="A62" s="1234" t="s">
        <v>412</v>
      </c>
      <c r="B62" s="1258">
        <v>46294</v>
      </c>
      <c r="C62" s="1258">
        <v>46288</v>
      </c>
      <c r="D62" s="1218">
        <v>2</v>
      </c>
      <c r="E62" s="1219">
        <v>0.89259999999999995</v>
      </c>
      <c r="F62" s="1261">
        <v>46294</v>
      </c>
      <c r="G62" s="1262">
        <f t="shared" si="16"/>
        <v>6</v>
      </c>
    </row>
    <row r="63" spans="1:7">
      <c r="A63" s="1234" t="s">
        <v>413</v>
      </c>
      <c r="B63" s="1258">
        <v>46301</v>
      </c>
      <c r="C63" s="1258">
        <v>46295</v>
      </c>
      <c r="D63" s="1218">
        <v>3</v>
      </c>
      <c r="E63" s="1219">
        <v>0.88570000000000004</v>
      </c>
      <c r="F63" s="1261">
        <v>46301</v>
      </c>
      <c r="G63" s="1262">
        <f t="shared" si="16"/>
        <v>6</v>
      </c>
    </row>
    <row r="64" spans="1:7">
      <c r="A64" s="1234" t="s">
        <v>414</v>
      </c>
      <c r="B64" s="1258">
        <v>46308</v>
      </c>
      <c r="C64" s="1258">
        <v>46302</v>
      </c>
      <c r="D64" s="1218">
        <v>2</v>
      </c>
      <c r="E64" s="1219">
        <v>0.89090000000000003</v>
      </c>
      <c r="F64" s="1261">
        <v>46308</v>
      </c>
      <c r="G64" s="1262">
        <f t="shared" si="16"/>
        <v>6</v>
      </c>
    </row>
    <row r="65" spans="1:7">
      <c r="A65" s="1221" t="s">
        <v>415</v>
      </c>
      <c r="B65" s="1258">
        <v>46315</v>
      </c>
      <c r="C65" s="1258">
        <v>46311</v>
      </c>
      <c r="D65" s="1218">
        <v>2</v>
      </c>
      <c r="E65" s="1219">
        <v>0.89090000000000003</v>
      </c>
      <c r="F65" s="1261">
        <v>46315</v>
      </c>
      <c r="G65" s="1262">
        <f t="shared" si="16"/>
        <v>4</v>
      </c>
    </row>
    <row r="66" spans="1:7">
      <c r="A66" s="1221" t="s">
        <v>416</v>
      </c>
      <c r="B66" s="1217"/>
      <c r="C66" s="1217"/>
      <c r="D66" s="1218"/>
      <c r="E66" s="1219"/>
      <c r="F66" s="1220"/>
      <c r="G66" s="1235"/>
    </row>
    <row r="67" spans="1:7">
      <c r="A67" s="1234" t="s">
        <v>417</v>
      </c>
      <c r="B67" s="1217"/>
      <c r="C67" s="1217"/>
      <c r="D67" s="1218"/>
      <c r="E67" s="1219"/>
      <c r="F67" s="1220"/>
      <c r="G67" s="1235"/>
    </row>
    <row r="68" spans="1:7">
      <c r="A68" s="1234" t="s">
        <v>418</v>
      </c>
      <c r="B68" s="1217"/>
      <c r="C68" s="1217"/>
      <c r="D68" s="1218"/>
      <c r="E68" s="1219"/>
      <c r="F68" s="1220"/>
      <c r="G68" s="1235"/>
    </row>
    <row r="69" spans="1:7">
      <c r="A69" s="1234" t="s">
        <v>419</v>
      </c>
      <c r="B69" s="1217"/>
      <c r="C69" s="1217"/>
      <c r="D69" s="1218"/>
      <c r="E69" s="1219"/>
      <c r="F69" s="1220"/>
      <c r="G69" s="1235"/>
    </row>
    <row r="70" spans="1:7">
      <c r="A70" s="1221" t="s">
        <v>420</v>
      </c>
      <c r="B70" s="1225"/>
      <c r="C70" s="1225"/>
      <c r="D70" s="1226"/>
      <c r="E70" s="1227"/>
      <c r="F70" s="1225"/>
      <c r="G70" s="1222"/>
    </row>
    <row r="71" spans="1:7">
      <c r="A71" s="1221" t="s">
        <v>421</v>
      </c>
      <c r="B71" s="1225"/>
      <c r="C71" s="1225"/>
      <c r="D71" s="1226"/>
      <c r="E71" s="1227"/>
      <c r="F71" s="1225"/>
      <c r="G71" s="1222"/>
    </row>
    <row r="72" spans="1:7">
      <c r="A72" s="1234" t="s">
        <v>422</v>
      </c>
      <c r="B72" s="1228"/>
      <c r="C72" s="1228"/>
      <c r="D72" s="1229"/>
      <c r="E72" s="1230"/>
      <c r="F72" s="1228"/>
      <c r="G72" s="1231"/>
    </row>
    <row r="73" spans="1:7">
      <c r="A73" s="1234" t="s">
        <v>423</v>
      </c>
      <c r="B73" s="711"/>
      <c r="C73" s="711"/>
      <c r="D73" s="707"/>
      <c r="E73" s="820"/>
      <c r="F73" s="711"/>
      <c r="G73" s="708"/>
    </row>
    <row r="74" spans="1:7">
      <c r="A74" s="1234" t="s">
        <v>424</v>
      </c>
      <c r="B74" s="711"/>
      <c r="C74" s="711"/>
      <c r="D74" s="707"/>
      <c r="E74" s="820"/>
      <c r="F74" s="711"/>
      <c r="G74" s="708"/>
    </row>
    <row r="75" spans="1:7">
      <c r="A75" s="1221" t="s">
        <v>425</v>
      </c>
      <c r="B75" s="711"/>
      <c r="C75" s="711"/>
      <c r="D75" s="707"/>
      <c r="E75" s="820"/>
      <c r="F75" s="711"/>
      <c r="G75" s="708"/>
    </row>
    <row r="76" spans="1:7">
      <c r="A76" s="1221" t="s">
        <v>426</v>
      </c>
      <c r="B76" s="711"/>
      <c r="C76" s="711"/>
      <c r="D76" s="707"/>
      <c r="E76" s="820"/>
      <c r="F76" s="711"/>
      <c r="G76" s="708"/>
    </row>
    <row r="77" spans="1:7">
      <c r="A77" s="1234" t="s">
        <v>427</v>
      </c>
      <c r="B77" s="711"/>
      <c r="C77" s="711"/>
      <c r="D77" s="707"/>
      <c r="E77" s="820"/>
      <c r="F77" s="711"/>
      <c r="G77" s="708"/>
    </row>
    <row r="78" spans="1:7">
      <c r="A78" s="1234" t="s">
        <v>428</v>
      </c>
      <c r="B78" s="711"/>
      <c r="C78" s="711"/>
      <c r="D78" s="707"/>
      <c r="E78" s="820"/>
      <c r="F78" s="711"/>
      <c r="G78" s="708"/>
    </row>
    <row r="79" spans="1:7">
      <c r="A79" s="1234" t="s">
        <v>429</v>
      </c>
      <c r="B79" s="711"/>
      <c r="C79" s="711"/>
      <c r="D79" s="707"/>
      <c r="E79" s="820"/>
      <c r="F79" s="711"/>
      <c r="G79" s="708"/>
    </row>
    <row r="80" spans="1:7">
      <c r="A80" s="1221" t="s">
        <v>430</v>
      </c>
      <c r="B80" s="711"/>
      <c r="C80" s="711"/>
      <c r="D80" s="707"/>
      <c r="E80" s="820"/>
      <c r="F80" s="711"/>
      <c r="G80" s="708"/>
    </row>
    <row r="81" spans="1:7">
      <c r="A81" s="1221" t="s">
        <v>431</v>
      </c>
      <c r="B81" s="711"/>
      <c r="C81" s="711"/>
      <c r="D81" s="707"/>
      <c r="E81" s="820"/>
      <c r="F81" s="711"/>
      <c r="G81" s="708"/>
    </row>
    <row r="82" spans="1:7">
      <c r="A82" s="1234" t="s">
        <v>432</v>
      </c>
      <c r="B82" s="711"/>
      <c r="C82" s="711"/>
      <c r="D82" s="707"/>
      <c r="E82" s="820"/>
      <c r="F82" s="711"/>
      <c r="G82" s="708"/>
    </row>
    <row r="83" spans="1:7">
      <c r="A83" s="1234" t="s">
        <v>433</v>
      </c>
      <c r="B83" s="711"/>
      <c r="C83" s="711"/>
      <c r="D83" s="707"/>
      <c r="E83" s="820"/>
      <c r="F83" s="711"/>
      <c r="G83" s="708"/>
    </row>
    <row r="84" spans="1:7">
      <c r="A84" s="1234" t="s">
        <v>434</v>
      </c>
      <c r="B84" s="711"/>
      <c r="C84" s="711"/>
      <c r="D84" s="707"/>
      <c r="E84" s="820"/>
      <c r="F84" s="711"/>
      <c r="G84" s="708"/>
    </row>
    <row r="85" spans="1:7">
      <c r="A85" s="1221" t="s">
        <v>435</v>
      </c>
      <c r="B85" s="711"/>
      <c r="C85" s="711"/>
      <c r="D85" s="707"/>
      <c r="E85" s="820"/>
      <c r="F85" s="711"/>
      <c r="G85" s="708"/>
    </row>
    <row r="86" spans="1:7">
      <c r="A86" s="1221" t="s">
        <v>436</v>
      </c>
      <c r="B86" s="711"/>
      <c r="C86" s="711"/>
      <c r="D86" s="707"/>
      <c r="E86" s="820"/>
      <c r="F86" s="711"/>
      <c r="G86" s="708"/>
    </row>
    <row r="87" spans="1:7">
      <c r="A87" s="1234" t="s">
        <v>437</v>
      </c>
      <c r="B87" s="711"/>
      <c r="C87" s="711"/>
      <c r="D87" s="707"/>
      <c r="E87" s="820"/>
      <c r="F87" s="711"/>
      <c r="G87" s="708"/>
    </row>
    <row r="88" spans="1:7">
      <c r="A88" s="1234" t="s">
        <v>438</v>
      </c>
      <c r="B88" s="711"/>
      <c r="C88" s="711"/>
      <c r="D88" s="707"/>
      <c r="E88" s="820"/>
      <c r="F88" s="711"/>
      <c r="G88" s="708"/>
    </row>
    <row r="89" spans="1:7">
      <c r="A89" s="1234" t="s">
        <v>439</v>
      </c>
      <c r="B89" s="711"/>
      <c r="C89" s="711"/>
      <c r="D89" s="707"/>
      <c r="E89" s="820"/>
      <c r="F89" s="711"/>
      <c r="G89" s="708"/>
    </row>
    <row r="90" spans="1:7">
      <c r="A90" s="1221" t="s">
        <v>440</v>
      </c>
      <c r="B90" s="711"/>
      <c r="C90" s="711"/>
      <c r="D90" s="707"/>
      <c r="E90" s="820"/>
      <c r="F90" s="711"/>
      <c r="G90" s="708"/>
    </row>
    <row r="91" spans="1:7">
      <c r="A91" s="1221" t="s">
        <v>441</v>
      </c>
      <c r="B91" s="711"/>
      <c r="C91" s="711"/>
      <c r="D91" s="707"/>
      <c r="E91" s="820"/>
      <c r="F91" s="711"/>
      <c r="G91" s="708"/>
    </row>
    <row r="92" spans="1:7">
      <c r="A92" s="1234" t="s">
        <v>442</v>
      </c>
      <c r="B92" s="711"/>
      <c r="C92" s="711"/>
      <c r="D92" s="707"/>
      <c r="E92" s="820"/>
      <c r="F92" s="711"/>
      <c r="G92" s="708"/>
    </row>
    <row r="93" spans="1:7">
      <c r="A93" s="1234" t="s">
        <v>443</v>
      </c>
      <c r="B93" s="711"/>
      <c r="C93" s="711"/>
      <c r="D93" s="707"/>
      <c r="E93" s="820"/>
      <c r="F93" s="711"/>
      <c r="G93" s="708"/>
    </row>
    <row r="94" spans="1:7">
      <c r="A94" s="1234" t="s">
        <v>444</v>
      </c>
      <c r="B94" s="711"/>
      <c r="C94" s="711"/>
      <c r="D94" s="707"/>
      <c r="E94" s="820"/>
      <c r="F94" s="711"/>
      <c r="G94" s="708"/>
    </row>
    <row r="95" spans="1:7">
      <c r="A95" s="1221" t="s">
        <v>445</v>
      </c>
      <c r="B95" s="711"/>
      <c r="C95" s="711"/>
      <c r="D95" s="707"/>
      <c r="E95" s="820"/>
      <c r="F95" s="711"/>
      <c r="G95" s="708"/>
    </row>
    <row r="96" spans="1:7">
      <c r="A96" s="1221" t="s">
        <v>446</v>
      </c>
      <c r="B96" s="711"/>
      <c r="C96" s="711"/>
      <c r="D96" s="707"/>
      <c r="E96" s="820"/>
      <c r="F96" s="711"/>
      <c r="G96" s="708"/>
    </row>
    <row r="97" spans="1:7">
      <c r="A97" s="1234" t="s">
        <v>447</v>
      </c>
      <c r="B97" s="711"/>
      <c r="C97" s="711"/>
      <c r="D97" s="707"/>
      <c r="E97" s="820"/>
      <c r="F97" s="711"/>
      <c r="G97" s="708"/>
    </row>
    <row r="98" spans="1:7">
      <c r="A98" s="1234" t="s">
        <v>448</v>
      </c>
      <c r="B98" s="711"/>
      <c r="C98" s="711"/>
      <c r="D98" s="707"/>
      <c r="E98" s="820"/>
      <c r="F98" s="711"/>
      <c r="G98" s="708"/>
    </row>
    <row r="99" spans="1:7">
      <c r="A99" s="1234" t="s">
        <v>449</v>
      </c>
      <c r="B99" s="711"/>
      <c r="C99" s="711"/>
      <c r="D99" s="707"/>
      <c r="E99" s="820"/>
      <c r="F99" s="711"/>
      <c r="G99" s="708"/>
    </row>
    <row r="100" spans="1:7">
      <c r="A100" s="1221" t="s">
        <v>450</v>
      </c>
      <c r="B100" s="711"/>
      <c r="C100" s="711"/>
      <c r="D100" s="707"/>
      <c r="E100" s="820"/>
      <c r="F100" s="711"/>
      <c r="G100" s="708"/>
    </row>
    <row r="101" spans="1:7">
      <c r="A101" s="1221" t="s">
        <v>451</v>
      </c>
      <c r="B101" s="711"/>
      <c r="C101" s="711"/>
      <c r="D101" s="707"/>
      <c r="E101" s="820"/>
      <c r="F101" s="711"/>
      <c r="G101" s="708"/>
    </row>
    <row r="102" spans="1:7">
      <c r="A102" s="1234" t="s">
        <v>452</v>
      </c>
      <c r="B102" s="711"/>
      <c r="C102" s="711"/>
      <c r="D102" s="707"/>
      <c r="E102" s="820"/>
      <c r="F102" s="711"/>
      <c r="G102" s="708"/>
    </row>
    <row r="103" spans="1:7">
      <c r="A103" s="1234" t="s">
        <v>453</v>
      </c>
      <c r="B103" s="711"/>
      <c r="C103" s="711"/>
      <c r="D103" s="707"/>
      <c r="F103" s="711"/>
      <c r="G103" s="708"/>
    </row>
    <row r="104" spans="1:7">
      <c r="A104" s="1234" t="s">
        <v>454</v>
      </c>
      <c r="B104" s="711"/>
      <c r="C104" s="704"/>
      <c r="D104" s="707"/>
      <c r="E104" s="885"/>
      <c r="F104" s="711"/>
      <c r="G104" s="708"/>
    </row>
    <row r="105" spans="1:7">
      <c r="A105" s="1221" t="s">
        <v>455</v>
      </c>
      <c r="B105" s="711"/>
      <c r="C105" s="704"/>
      <c r="D105" s="707"/>
      <c r="E105" s="885"/>
      <c r="F105" s="711"/>
      <c r="G105" s="708"/>
    </row>
    <row r="106" spans="1:7">
      <c r="A106" s="1221" t="s">
        <v>456</v>
      </c>
      <c r="B106" s="711"/>
      <c r="C106" s="704"/>
      <c r="D106" s="707"/>
      <c r="E106" s="885"/>
      <c r="F106" s="711"/>
      <c r="G106" s="708"/>
    </row>
    <row r="107" spans="1:7">
      <c r="A107" s="1234" t="s">
        <v>457</v>
      </c>
      <c r="B107" s="711"/>
      <c r="C107" s="704"/>
      <c r="D107" s="707"/>
      <c r="E107" s="885"/>
      <c r="F107" s="711"/>
      <c r="G107" s="708"/>
    </row>
    <row r="108" spans="1:7">
      <c r="A108" s="1234" t="s">
        <v>458</v>
      </c>
      <c r="B108" s="711"/>
      <c r="C108" s="704"/>
      <c r="D108" s="707"/>
      <c r="E108" s="885"/>
      <c r="F108" s="711"/>
      <c r="G108" s="708"/>
    </row>
    <row r="109" spans="1:7">
      <c r="A109" s="1234" t="s">
        <v>459</v>
      </c>
      <c r="B109" s="711"/>
      <c r="C109" s="704"/>
      <c r="D109" s="707"/>
      <c r="E109" s="885"/>
      <c r="F109" s="707"/>
      <c r="G109" s="708"/>
    </row>
    <row r="110" spans="1:7">
      <c r="A110" s="1221" t="s">
        <v>460</v>
      </c>
      <c r="B110" s="711"/>
      <c r="C110" s="704"/>
      <c r="D110" s="707"/>
      <c r="E110" s="885"/>
      <c r="F110" s="707"/>
      <c r="G110" s="708"/>
    </row>
    <row r="111" spans="1:7">
      <c r="A111" s="1221" t="s">
        <v>461</v>
      </c>
      <c r="B111" s="711"/>
      <c r="C111" s="704"/>
      <c r="D111" s="707"/>
      <c r="E111" s="885"/>
      <c r="F111" s="707"/>
      <c r="G111" s="708"/>
    </row>
    <row r="112" spans="1:7">
      <c r="A112" s="1234" t="s">
        <v>462</v>
      </c>
      <c r="B112" s="711"/>
      <c r="C112" s="704"/>
      <c r="D112" s="707"/>
      <c r="E112" s="885"/>
      <c r="F112" s="707"/>
      <c r="G112" s="708"/>
    </row>
    <row r="113" spans="1:7">
      <c r="A113" s="1234" t="s">
        <v>463</v>
      </c>
      <c r="B113" s="711"/>
      <c r="C113" s="704"/>
      <c r="D113" s="707"/>
      <c r="E113" s="885"/>
      <c r="F113" s="707"/>
      <c r="G113" s="708"/>
    </row>
    <row r="114" spans="1:7">
      <c r="A114" s="1234" t="s">
        <v>464</v>
      </c>
      <c r="B114" s="711"/>
      <c r="C114" s="704"/>
      <c r="D114" s="707"/>
      <c r="E114" s="885"/>
      <c r="F114" s="707"/>
      <c r="G114" s="708"/>
    </row>
    <row r="115" spans="1:7">
      <c r="A115" s="1221" t="s">
        <v>465</v>
      </c>
      <c r="B115" s="711"/>
      <c r="C115" s="704"/>
      <c r="D115" s="707"/>
      <c r="E115" s="885"/>
      <c r="F115" s="707"/>
      <c r="G115" s="708"/>
    </row>
    <row r="116" spans="1:7">
      <c r="A116" s="1221" t="s">
        <v>466</v>
      </c>
      <c r="B116" s="705"/>
      <c r="C116" s="704"/>
      <c r="D116" s="707"/>
      <c r="E116" s="885"/>
      <c r="F116" s="707"/>
      <c r="G116" s="708"/>
    </row>
    <row r="117" spans="1:7">
      <c r="A117" s="1234" t="s">
        <v>467</v>
      </c>
      <c r="B117" s="705"/>
      <c r="C117" s="704"/>
      <c r="D117" s="707"/>
      <c r="E117" s="885"/>
      <c r="F117" s="707"/>
      <c r="G117" s="708"/>
    </row>
    <row r="118" spans="1:7">
      <c r="A118" s="1234" t="s">
        <v>468</v>
      </c>
      <c r="B118" s="705"/>
      <c r="C118" s="704"/>
      <c r="D118" s="707"/>
      <c r="E118" s="885"/>
      <c r="F118" s="707"/>
      <c r="G118" s="708"/>
    </row>
    <row r="119" spans="1:7">
      <c r="A119" s="1234" t="s">
        <v>469</v>
      </c>
      <c r="B119" s="705"/>
      <c r="C119" s="704"/>
      <c r="D119" s="707"/>
      <c r="E119" s="885"/>
      <c r="F119" s="707"/>
      <c r="G119" s="708"/>
    </row>
    <row r="120" spans="1:7">
      <c r="A120" s="1221" t="s">
        <v>470</v>
      </c>
      <c r="B120" s="705"/>
      <c r="C120" s="704"/>
      <c r="D120" s="707"/>
      <c r="E120" s="885"/>
      <c r="F120" s="707"/>
      <c r="G120" s="708"/>
    </row>
    <row r="121" spans="1:7">
      <c r="A121" s="1221" t="s">
        <v>471</v>
      </c>
      <c r="B121" s="705"/>
      <c r="C121" s="704"/>
      <c r="D121" s="707"/>
      <c r="E121" s="885"/>
      <c r="F121" s="707"/>
      <c r="G121" s="708"/>
    </row>
    <row r="122" spans="1:7">
      <c r="A122" s="1234" t="s">
        <v>472</v>
      </c>
      <c r="B122" s="705"/>
      <c r="C122" s="704"/>
      <c r="D122" s="707"/>
      <c r="E122" s="885"/>
      <c r="F122" s="707"/>
      <c r="G122" s="708"/>
    </row>
    <row r="123" spans="1:7">
      <c r="A123" s="1263" t="s">
        <v>473</v>
      </c>
      <c r="B123" s="706"/>
      <c r="C123" s="825"/>
      <c r="D123" s="709"/>
      <c r="E123" s="897"/>
      <c r="F123" s="709"/>
      <c r="G123" s="710"/>
    </row>
    <row r="124" spans="1:7">
      <c r="A124" s="700"/>
      <c r="B124" s="700"/>
      <c r="C124" s="700"/>
      <c r="D124" s="700"/>
      <c r="E124" s="700"/>
      <c r="F124" s="700"/>
      <c r="G124" s="700"/>
    </row>
  </sheetData>
  <mergeCells count="67">
    <mergeCell ref="A30:C30"/>
    <mergeCell ref="A13:C13"/>
    <mergeCell ref="A27:L27"/>
    <mergeCell ref="A28:C29"/>
    <mergeCell ref="A14:C14"/>
    <mergeCell ref="A15:C15"/>
    <mergeCell ref="A16:C16"/>
    <mergeCell ref="A17:C17"/>
    <mergeCell ref="A24:C24"/>
    <mergeCell ref="D28:D29"/>
    <mergeCell ref="J28:J29"/>
    <mergeCell ref="L28:L29"/>
    <mergeCell ref="A18:C18"/>
    <mergeCell ref="A19:C19"/>
    <mergeCell ref="A20:C20"/>
    <mergeCell ref="A21:C21"/>
    <mergeCell ref="A41:C41"/>
    <mergeCell ref="J41:L41"/>
    <mergeCell ref="A45:C45"/>
    <mergeCell ref="J45:L45"/>
    <mergeCell ref="A47:G47"/>
    <mergeCell ref="A42:C42"/>
    <mergeCell ref="J42:L42"/>
    <mergeCell ref="A43:C43"/>
    <mergeCell ref="J43:L43"/>
    <mergeCell ref="A44:C44"/>
    <mergeCell ref="J44:L44"/>
    <mergeCell ref="H38:H39"/>
    <mergeCell ref="I38:I39"/>
    <mergeCell ref="J38:L39"/>
    <mergeCell ref="A40:C40"/>
    <mergeCell ref="A31:C31"/>
    <mergeCell ref="A38:C39"/>
    <mergeCell ref="D38:D39"/>
    <mergeCell ref="E38:E39"/>
    <mergeCell ref="F38:F39"/>
    <mergeCell ref="G38:G39"/>
    <mergeCell ref="A32:C32"/>
    <mergeCell ref="A33:C33"/>
    <mergeCell ref="A34:C34"/>
    <mergeCell ref="A35:C35"/>
    <mergeCell ref="J40:L40"/>
    <mergeCell ref="A37:L37"/>
    <mergeCell ref="E2:E4"/>
    <mergeCell ref="F2:F4"/>
    <mergeCell ref="G2:G4"/>
    <mergeCell ref="A10:L10"/>
    <mergeCell ref="H2:L2"/>
    <mergeCell ref="H3:H4"/>
    <mergeCell ref="I3:I4"/>
    <mergeCell ref="J3:J4"/>
    <mergeCell ref="A22:C22"/>
    <mergeCell ref="A23:C23"/>
    <mergeCell ref="E11:I11"/>
    <mergeCell ref="A1:L1"/>
    <mergeCell ref="A2:C4"/>
    <mergeCell ref="K3:K4"/>
    <mergeCell ref="L3:L4"/>
    <mergeCell ref="A11:C12"/>
    <mergeCell ref="D11:D12"/>
    <mergeCell ref="J11:J12"/>
    <mergeCell ref="L11:L12"/>
    <mergeCell ref="A5:C5"/>
    <mergeCell ref="A6:C6"/>
    <mergeCell ref="A7:C7"/>
    <mergeCell ref="A8:C8"/>
    <mergeCell ref="D2:D4"/>
  </mergeCells>
  <phoneticPr fontId="98" type="noConversion"/>
  <dataValidations disablePrompts="1" count="4">
    <dataValidation allowBlank="1" showInputMessage="1" showErrorMessage="1" prompt="Field Inspection Report" sqref="A8" xr:uid="{16D6ED84-41CA-42F6-A75F-19622F7D28DA}"/>
    <dataValidation allowBlank="1" showInputMessage="1" showErrorMessage="1" prompt="Material Inspection Report" sqref="A7" xr:uid="{12DB3F49-20EC-444D-A867-C6A874A7E032}"/>
    <dataValidation allowBlank="1" showInputMessage="1" showErrorMessage="1" prompt="Non-Conformance Report" sqref="A5" xr:uid="{004BDEF5-AB64-467A-A2AF-F09BFB88739B}"/>
    <dataValidation allowBlank="1" sqref="A6" xr:uid="{536C1C9E-F37B-4EF6-B008-8424BC32A7FA}"/>
  </dataValidations>
  <pageMargins left="0.7" right="0.7" top="0.75" bottom="0.75" header="0.3" footer="0.3"/>
  <pageSetup paperSize="9" scale="33" orientation="portrait" r:id="rId1"/>
  <headerFooter>
    <oddFooter>&amp;L_x000D_&amp;1#&amp;"Calibri"&amp;10&amp;K000000 Data sensitivity - Public</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tabColor theme="9" tint="0.59999389629810485"/>
  </sheetPr>
  <dimension ref="B1:CJ119"/>
  <sheetViews>
    <sheetView zoomScale="70" zoomScaleNormal="70" zoomScaleSheetLayoutView="80" workbookViewId="0">
      <selection activeCell="B1" sqref="B1:AH29"/>
    </sheetView>
  </sheetViews>
  <sheetFormatPr defaultColWidth="9.109375" defaultRowHeight="13.8"/>
  <cols>
    <col min="1" max="1" width="0.33203125" style="138" customWidth="1"/>
    <col min="2" max="2" width="3" style="138" customWidth="1"/>
    <col min="3" max="3" width="4.33203125" style="138" customWidth="1"/>
    <col min="4" max="4" width="4.6640625" style="138" customWidth="1"/>
    <col min="5" max="5" width="6.33203125" style="138" customWidth="1"/>
    <col min="6" max="6" width="5.44140625" style="138" customWidth="1"/>
    <col min="7" max="7" width="4.33203125" style="138" customWidth="1"/>
    <col min="8" max="8" width="4.44140625" style="138" customWidth="1"/>
    <col min="9" max="10" width="4.109375" style="138" customWidth="1"/>
    <col min="11" max="11" width="0.33203125" style="138" hidden="1" customWidth="1"/>
    <col min="12" max="12" width="1.44140625" style="138" customWidth="1"/>
    <col min="13" max="14" width="3.109375" style="138" customWidth="1"/>
    <col min="15" max="15" width="2" style="138" customWidth="1"/>
    <col min="16" max="17" width="1.44140625" style="138" customWidth="1"/>
    <col min="18" max="18" width="2" style="138" customWidth="1"/>
    <col min="19" max="19" width="3.44140625" style="598" customWidth="1"/>
    <col min="20" max="20" width="5.33203125" style="138" customWidth="1"/>
    <col min="21" max="21" width="5.109375" style="138" customWidth="1"/>
    <col min="22" max="22" width="8.44140625" style="138" customWidth="1"/>
    <col min="23" max="23" width="4.33203125" style="138" customWidth="1"/>
    <col min="24" max="24" width="5.109375" style="138" customWidth="1"/>
    <col min="25" max="25" width="4.33203125" style="138" customWidth="1"/>
    <col min="26" max="26" width="3.109375" style="138" customWidth="1"/>
    <col min="27" max="27" width="3.33203125" style="138" customWidth="1"/>
    <col min="28" max="28" width="3.44140625" style="138" hidden="1" customWidth="1"/>
    <col min="29" max="29" width="1.44140625" style="138" customWidth="1"/>
    <col min="30" max="30" width="2.88671875" style="138" customWidth="1"/>
    <col min="31" max="33" width="2.44140625" style="138" customWidth="1"/>
    <col min="34" max="34" width="3.5546875" style="138" customWidth="1"/>
    <col min="35" max="36" width="3.44140625" style="139" customWidth="1"/>
    <col min="37" max="37" width="9.109375" style="138" customWidth="1"/>
    <col min="38" max="39" width="9.109375" style="138" hidden="1" customWidth="1"/>
    <col min="40" max="40" width="0" style="138" hidden="1" customWidth="1"/>
    <col min="41" max="48" width="9.109375" style="138" hidden="1" customWidth="1"/>
    <col min="49" max="49" width="0" style="138" hidden="1" customWidth="1"/>
    <col min="50" max="16384" width="9.109375" style="138"/>
  </cols>
  <sheetData>
    <row r="1" spans="2:88" ht="27.6" customHeight="1" thickBot="1">
      <c r="B1" s="1840" t="s">
        <v>474</v>
      </c>
      <c r="C1" s="1841"/>
      <c r="D1" s="1841"/>
      <c r="E1" s="1841"/>
      <c r="F1" s="1841"/>
      <c r="G1" s="1841"/>
      <c r="H1" s="1841"/>
      <c r="I1" s="1841"/>
      <c r="J1" s="1841"/>
      <c r="K1" s="1841"/>
      <c r="L1" s="1841"/>
      <c r="M1" s="1841"/>
      <c r="N1" s="1841"/>
      <c r="O1" s="1841"/>
      <c r="P1" s="1841"/>
      <c r="Q1" s="1841"/>
      <c r="R1" s="1841"/>
      <c r="S1" s="1841"/>
      <c r="T1" s="1841"/>
      <c r="U1" s="1841"/>
      <c r="V1" s="1841"/>
      <c r="W1" s="1841"/>
      <c r="X1" s="1841"/>
      <c r="Y1" s="1841"/>
      <c r="Z1" s="1841"/>
      <c r="AA1" s="1841"/>
      <c r="AB1" s="1841"/>
      <c r="AC1" s="1841"/>
      <c r="AD1" s="1841"/>
      <c r="AE1" s="1841"/>
      <c r="AF1" s="1841"/>
      <c r="AG1" s="1841"/>
      <c r="AH1" s="1842"/>
      <c r="AI1" s="138"/>
      <c r="AJ1" s="138"/>
    </row>
    <row r="2" spans="2:88" ht="16.95" customHeight="1">
      <c r="B2" s="1843" t="s">
        <v>475</v>
      </c>
      <c r="C2" s="1844"/>
      <c r="D2" s="1845"/>
      <c r="E2" s="1846">
        <f>'General Information'!L1</f>
        <v>46315</v>
      </c>
      <c r="F2" s="1847"/>
      <c r="G2" s="1847"/>
      <c r="H2" s="1847"/>
      <c r="I2" s="1847"/>
      <c r="J2" s="1848"/>
      <c r="K2" s="600"/>
      <c r="L2" s="1869" t="s">
        <v>476</v>
      </c>
      <c r="M2" s="1870"/>
      <c r="N2" s="1870"/>
      <c r="O2" s="1870"/>
      <c r="P2" s="1870"/>
      <c r="Q2" s="1870"/>
      <c r="R2" s="1870"/>
      <c r="S2" s="1870"/>
      <c r="T2" s="1871"/>
      <c r="U2" s="1866" t="str">
        <f>G27</f>
        <v>Waleed Mahmoud</v>
      </c>
      <c r="V2" s="1867"/>
      <c r="W2" s="1867"/>
      <c r="X2" s="1867"/>
      <c r="Y2" s="1867"/>
      <c r="Z2" s="1867"/>
      <c r="AA2" s="1867"/>
      <c r="AB2" s="1867"/>
      <c r="AC2" s="1867"/>
      <c r="AD2" s="1867"/>
      <c r="AE2" s="1867"/>
      <c r="AF2" s="1867"/>
      <c r="AG2" s="1867"/>
      <c r="AH2" s="1868"/>
      <c r="AI2" s="138"/>
      <c r="AJ2" s="138"/>
    </row>
    <row r="3" spans="2:88" ht="5.0999999999999996" customHeight="1">
      <c r="B3" s="1849"/>
      <c r="C3" s="1850"/>
      <c r="D3" s="1850"/>
      <c r="E3" s="1850"/>
      <c r="F3" s="1850"/>
      <c r="G3" s="1850"/>
      <c r="H3" s="1850"/>
      <c r="I3" s="1850"/>
      <c r="J3" s="1850"/>
      <c r="K3" s="1850"/>
      <c r="L3" s="1850"/>
      <c r="M3" s="1850"/>
      <c r="N3" s="1850"/>
      <c r="O3" s="1850"/>
      <c r="P3" s="1850"/>
      <c r="Q3" s="1850"/>
      <c r="R3" s="1850"/>
      <c r="S3" s="1850"/>
      <c r="T3" s="1850"/>
      <c r="U3" s="1850"/>
      <c r="V3" s="1850"/>
      <c r="W3" s="1850"/>
      <c r="X3" s="1850"/>
      <c r="Y3" s="1850"/>
      <c r="Z3" s="1850"/>
      <c r="AA3" s="1850"/>
      <c r="AB3" s="1850"/>
      <c r="AC3" s="1850"/>
      <c r="AD3" s="1850"/>
      <c r="AE3" s="1850"/>
      <c r="AF3" s="1850"/>
      <c r="AG3" s="1850"/>
      <c r="AH3" s="1851"/>
      <c r="AI3" s="138"/>
      <c r="AJ3" s="138"/>
    </row>
    <row r="4" spans="2:88" ht="21.6" customHeight="1">
      <c r="B4" s="1852" t="s">
        <v>477</v>
      </c>
      <c r="C4" s="1853"/>
      <c r="D4" s="1853"/>
      <c r="E4" s="1854" t="str">
        <f>'General Information'!C4</f>
        <v>MKH2-02-004</v>
      </c>
      <c r="F4" s="1855"/>
      <c r="G4" s="1855"/>
      <c r="H4" s="1855"/>
      <c r="I4" s="1855"/>
      <c r="J4" s="1855"/>
      <c r="K4" s="1856"/>
      <c r="L4" s="1857" t="s">
        <v>478</v>
      </c>
      <c r="M4" s="1858"/>
      <c r="N4" s="1853"/>
      <c r="O4" s="1853"/>
      <c r="P4" s="1859">
        <f>Quality!O6</f>
        <v>17</v>
      </c>
      <c r="Q4" s="1860"/>
      <c r="R4" s="1860"/>
      <c r="S4" s="1860"/>
      <c r="T4" s="1860"/>
      <c r="U4" s="1860"/>
      <c r="V4" s="1861"/>
      <c r="W4" s="1862" t="s">
        <v>479</v>
      </c>
      <c r="X4" s="1858"/>
      <c r="Y4" s="1863" t="s">
        <v>1061</v>
      </c>
      <c r="Z4" s="1864"/>
      <c r="AA4" s="1864"/>
      <c r="AB4" s="1864"/>
      <c r="AC4" s="1864"/>
      <c r="AD4" s="1864"/>
      <c r="AE4" s="1864"/>
      <c r="AF4" s="1864"/>
      <c r="AG4" s="1864"/>
      <c r="AH4" s="1865"/>
    </row>
    <row r="5" spans="2:88" ht="5.0999999999999996" customHeight="1">
      <c r="B5" s="1872"/>
      <c r="C5" s="1873"/>
      <c r="D5" s="1873"/>
      <c r="E5" s="1873"/>
      <c r="F5" s="1873"/>
      <c r="G5" s="1873"/>
      <c r="H5" s="1873"/>
      <c r="I5" s="1873"/>
      <c r="J5" s="1873"/>
      <c r="K5" s="1873"/>
      <c r="L5" s="1873"/>
      <c r="M5" s="1873"/>
      <c r="N5" s="1873"/>
      <c r="O5" s="1873"/>
      <c r="P5" s="1873"/>
      <c r="Q5" s="1873"/>
      <c r="R5" s="1873"/>
      <c r="S5" s="1873"/>
      <c r="T5" s="1873"/>
      <c r="U5" s="1873"/>
      <c r="V5" s="1873"/>
      <c r="W5" s="1873"/>
      <c r="X5" s="1873"/>
      <c r="Y5" s="1873"/>
      <c r="Z5" s="1873"/>
      <c r="AA5" s="1873"/>
      <c r="AB5" s="1873"/>
      <c r="AC5" s="1873"/>
      <c r="AD5" s="1873"/>
      <c r="AE5" s="1873"/>
      <c r="AF5" s="1873"/>
      <c r="AG5" s="1873"/>
      <c r="AH5" s="1874"/>
    </row>
    <row r="6" spans="2:88" ht="83.4" customHeight="1" thickBot="1">
      <c r="B6" s="601" t="s">
        <v>480</v>
      </c>
      <c r="C6" s="602"/>
      <c r="D6" s="602"/>
      <c r="E6" s="1875" t="str">
        <f>'General Information'!C3</f>
        <v>Road Development for the Support Services Area at the Second Industrial City in Makkah (Al-Akayshiyah)</v>
      </c>
      <c r="F6" s="1876"/>
      <c r="G6" s="1876"/>
      <c r="H6" s="1876"/>
      <c r="I6" s="1876"/>
      <c r="J6" s="1877"/>
      <c r="K6" s="603"/>
      <c r="L6" s="1878" t="s">
        <v>481</v>
      </c>
      <c r="M6" s="1878"/>
      <c r="N6" s="1878"/>
      <c r="O6" s="1878"/>
      <c r="P6" s="1878"/>
      <c r="Q6" s="1879"/>
      <c r="R6" s="1880" t="str">
        <f>'General Information'!C5</f>
        <v>Al Enjaz Trading &amp; Contracting Co.</v>
      </c>
      <c r="S6" s="1881"/>
      <c r="T6" s="1881"/>
      <c r="U6" s="1881"/>
      <c r="V6" s="1881"/>
      <c r="W6" s="1882"/>
      <c r="X6" s="1880" t="s">
        <v>482</v>
      </c>
      <c r="Y6" s="1881"/>
      <c r="Z6" s="1882"/>
      <c r="AA6" s="1883">
        <f>IF(W29&gt;0,3,IF(L29&gt;6,2,IF(D29&gt;9,1,1)*1)*1)</f>
        <v>2</v>
      </c>
      <c r="AB6" s="1883"/>
      <c r="AC6" s="1883"/>
      <c r="AD6" s="1883"/>
      <c r="AE6" s="1884">
        <f>(((COUNTIF(L13:Q25,"1")+COUNTIF(AC13:AH25,"1"))*AR13)+(COUNTIF(L13:Q25,"2")+COUNTIF(AC13:AH25,"2"))*AR14+(COUNTIF(L13:Q25,"3")+COUNTIF(AC13:AH25,"3"))*AR15)/((COUNT(L13:Q25)+COUNT(AC13:AH25))*100)</f>
        <v>0.875</v>
      </c>
      <c r="AF6" s="1885"/>
      <c r="AG6" s="1885"/>
      <c r="AH6" s="1886"/>
    </row>
    <row r="7" spans="2:88" ht="5.0999999999999996" customHeight="1" thickBot="1">
      <c r="B7" s="1891"/>
      <c r="C7" s="1892"/>
      <c r="D7" s="1892"/>
      <c r="E7" s="1892"/>
      <c r="F7" s="1892"/>
      <c r="G7" s="1892"/>
      <c r="H7" s="1892"/>
      <c r="I7" s="1892"/>
      <c r="J7" s="1892"/>
      <c r="K7" s="1892"/>
      <c r="L7" s="1892"/>
      <c r="M7" s="1892"/>
      <c r="N7" s="1892"/>
      <c r="O7" s="1892"/>
      <c r="P7" s="1892"/>
      <c r="Q7" s="1892"/>
      <c r="R7" s="1892"/>
      <c r="S7" s="1892"/>
      <c r="T7" s="1892"/>
      <c r="U7" s="1892"/>
      <c r="V7" s="1892"/>
      <c r="W7" s="1892"/>
      <c r="X7" s="1892"/>
      <c r="Y7" s="1892"/>
      <c r="Z7" s="1892"/>
      <c r="AA7" s="1892"/>
      <c r="AB7" s="1892"/>
      <c r="AC7" s="1892"/>
      <c r="AD7" s="1892"/>
      <c r="AE7" s="1892"/>
      <c r="AF7" s="1892"/>
      <c r="AG7" s="1892"/>
      <c r="AH7" s="1893"/>
      <c r="AI7" s="138"/>
      <c r="AJ7" s="138"/>
    </row>
    <row r="8" spans="2:88" ht="23.4" customHeight="1">
      <c r="B8" s="1894" t="s">
        <v>483</v>
      </c>
      <c r="C8" s="1895"/>
      <c r="D8" s="1895"/>
      <c r="E8" s="1895"/>
      <c r="F8" s="1895"/>
      <c r="G8" s="1895"/>
      <c r="H8" s="1895"/>
      <c r="I8" s="1895"/>
      <c r="J8" s="1895"/>
      <c r="K8" s="1895"/>
      <c r="L8" s="1895"/>
      <c r="M8" s="1895"/>
      <c r="N8" s="1895"/>
      <c r="O8" s="1895"/>
      <c r="P8" s="1895"/>
      <c r="Q8" s="1895"/>
      <c r="R8" s="1895"/>
      <c r="S8" s="1895"/>
      <c r="T8" s="1895"/>
      <c r="U8" s="1895"/>
      <c r="V8" s="1895"/>
      <c r="W8" s="1895"/>
      <c r="X8" s="1895"/>
      <c r="Y8" s="1895"/>
      <c r="Z8" s="1895"/>
      <c r="AA8" s="1895"/>
      <c r="AB8" s="1895"/>
      <c r="AC8" s="1895"/>
      <c r="AD8" s="1895"/>
      <c r="AE8" s="1895"/>
      <c r="AF8" s="1895"/>
      <c r="AG8" s="1895"/>
      <c r="AH8" s="1896"/>
      <c r="AI8" s="138"/>
      <c r="AJ8" s="138"/>
    </row>
    <row r="9" spans="2:88" ht="39" customHeight="1">
      <c r="B9" s="1897">
        <v>1</v>
      </c>
      <c r="C9" s="1838"/>
      <c r="D9" s="1898" t="s">
        <v>484</v>
      </c>
      <c r="E9" s="1899"/>
      <c r="F9" s="1899"/>
      <c r="G9" s="1899"/>
      <c r="H9" s="917">
        <v>2</v>
      </c>
      <c r="I9" s="1898" t="s">
        <v>485</v>
      </c>
      <c r="J9" s="1899"/>
      <c r="K9" s="1899"/>
      <c r="L9" s="1899"/>
      <c r="M9" s="1899"/>
      <c r="N9" s="1899"/>
      <c r="O9" s="1899"/>
      <c r="P9" s="1899"/>
      <c r="Q9" s="1899"/>
      <c r="R9" s="1899"/>
      <c r="S9" s="1900"/>
      <c r="T9" s="918">
        <v>3</v>
      </c>
      <c r="U9" s="1898" t="s">
        <v>486</v>
      </c>
      <c r="V9" s="1899"/>
      <c r="W9" s="1900"/>
      <c r="X9" s="919" t="s">
        <v>287</v>
      </c>
      <c r="Y9" s="1898" t="s">
        <v>487</v>
      </c>
      <c r="Z9" s="1899"/>
      <c r="AA9" s="1899"/>
      <c r="AB9" s="1899"/>
      <c r="AC9" s="1899"/>
      <c r="AD9" s="1899"/>
      <c r="AE9" s="1899"/>
      <c r="AF9" s="1899"/>
      <c r="AG9" s="1899"/>
      <c r="AH9" s="1901"/>
    </row>
    <row r="10" spans="2:88" ht="4.95" hidden="1" customHeight="1">
      <c r="B10" s="1849"/>
      <c r="C10" s="1850"/>
      <c r="D10" s="1850"/>
      <c r="E10" s="1850"/>
      <c r="F10" s="1850"/>
      <c r="G10" s="1850"/>
      <c r="H10" s="1850"/>
      <c r="I10" s="1850"/>
      <c r="J10" s="1850"/>
      <c r="K10" s="1850"/>
      <c r="L10" s="1850"/>
      <c r="M10" s="1850"/>
      <c r="N10" s="1850"/>
      <c r="O10" s="1850"/>
      <c r="P10" s="1850"/>
      <c r="Q10" s="1850"/>
      <c r="R10" s="1850"/>
      <c r="S10" s="1850"/>
      <c r="T10" s="1850"/>
      <c r="U10" s="1850"/>
      <c r="V10" s="1850"/>
      <c r="W10" s="1850"/>
      <c r="X10" s="1850"/>
      <c r="Y10" s="1850"/>
      <c r="Z10" s="1850"/>
      <c r="AA10" s="1850"/>
      <c r="AB10" s="1850"/>
      <c r="AC10" s="1850"/>
      <c r="AD10" s="1850"/>
      <c r="AE10" s="1850"/>
      <c r="AF10" s="1850"/>
      <c r="AG10" s="1850"/>
      <c r="AH10" s="1851"/>
      <c r="AI10" s="138"/>
      <c r="AJ10" s="138"/>
    </row>
    <row r="11" spans="2:88" ht="16.2" customHeight="1">
      <c r="B11" s="1902" t="s">
        <v>290</v>
      </c>
      <c r="C11" s="1903" t="s">
        <v>291</v>
      </c>
      <c r="D11" s="1903"/>
      <c r="E11" s="1903"/>
      <c r="F11" s="1903"/>
      <c r="G11" s="1903"/>
      <c r="H11" s="1903"/>
      <c r="I11" s="1903"/>
      <c r="J11" s="1903"/>
      <c r="K11" s="1887" t="s">
        <v>488</v>
      </c>
      <c r="L11" s="1888" t="s">
        <v>489</v>
      </c>
      <c r="M11" s="1889"/>
      <c r="N11" s="1889"/>
      <c r="O11" s="1889"/>
      <c r="P11" s="1889"/>
      <c r="Q11" s="1889"/>
      <c r="R11" s="604"/>
      <c r="S11" s="1904" t="s">
        <v>290</v>
      </c>
      <c r="T11" s="1903" t="s">
        <v>291</v>
      </c>
      <c r="U11" s="1903"/>
      <c r="V11" s="1903"/>
      <c r="W11" s="1903"/>
      <c r="X11" s="1903"/>
      <c r="Y11" s="1903"/>
      <c r="Z11" s="1903"/>
      <c r="AA11" s="1903"/>
      <c r="AB11" s="1887" t="s">
        <v>488</v>
      </c>
      <c r="AC11" s="1888" t="s">
        <v>489</v>
      </c>
      <c r="AD11" s="1889"/>
      <c r="AE11" s="1889"/>
      <c r="AF11" s="1889"/>
      <c r="AG11" s="1889"/>
      <c r="AH11" s="1890"/>
      <c r="AI11" s="138"/>
      <c r="AJ11" s="138"/>
      <c r="AL11" s="140"/>
      <c r="AM11" s="141"/>
    </row>
    <row r="12" spans="2:88" ht="11.4" customHeight="1">
      <c r="B12" s="1902"/>
      <c r="C12" s="1903"/>
      <c r="D12" s="1903"/>
      <c r="E12" s="1903"/>
      <c r="F12" s="1903"/>
      <c r="G12" s="1903"/>
      <c r="H12" s="1903"/>
      <c r="I12" s="1903"/>
      <c r="J12" s="1903"/>
      <c r="K12" s="1887"/>
      <c r="L12" s="1889"/>
      <c r="M12" s="1889"/>
      <c r="N12" s="1889"/>
      <c r="O12" s="1889"/>
      <c r="P12" s="1889"/>
      <c r="Q12" s="1889"/>
      <c r="R12" s="604"/>
      <c r="S12" s="1904"/>
      <c r="T12" s="1903"/>
      <c r="U12" s="1903"/>
      <c r="V12" s="1903"/>
      <c r="W12" s="1903"/>
      <c r="X12" s="1903"/>
      <c r="Y12" s="1903"/>
      <c r="Z12" s="1903"/>
      <c r="AA12" s="1903"/>
      <c r="AB12" s="1887"/>
      <c r="AC12" s="1889"/>
      <c r="AD12" s="1889"/>
      <c r="AE12" s="1889"/>
      <c r="AF12" s="1889"/>
      <c r="AG12" s="1889"/>
      <c r="AH12" s="1890"/>
      <c r="AI12" s="138"/>
      <c r="AJ12" s="138"/>
      <c r="AO12" s="141"/>
    </row>
    <row r="13" spans="2:88" ht="58.2" customHeight="1">
      <c r="B13" s="920">
        <v>1</v>
      </c>
      <c r="C13" s="1811" t="s">
        <v>490</v>
      </c>
      <c r="D13" s="1812"/>
      <c r="E13" s="1812"/>
      <c r="F13" s="1812"/>
      <c r="G13" s="1812"/>
      <c r="H13" s="1812"/>
      <c r="I13" s="1812"/>
      <c r="J13" s="1812"/>
      <c r="K13" s="921">
        <v>0.05</v>
      </c>
      <c r="L13" s="1833">
        <v>1</v>
      </c>
      <c r="M13" s="1833"/>
      <c r="N13" s="1833"/>
      <c r="O13" s="1833"/>
      <c r="P13" s="1833"/>
      <c r="Q13" s="1833"/>
      <c r="R13" s="605"/>
      <c r="S13" s="922">
        <v>14</v>
      </c>
      <c r="T13" s="1811" t="s">
        <v>491</v>
      </c>
      <c r="U13" s="1812"/>
      <c r="V13" s="1812"/>
      <c r="W13" s="1812"/>
      <c r="X13" s="1812"/>
      <c r="Y13" s="1812"/>
      <c r="Z13" s="1812"/>
      <c r="AA13" s="1812"/>
      <c r="AB13" s="923">
        <v>0.05</v>
      </c>
      <c r="AC13" s="1834" t="s">
        <v>287</v>
      </c>
      <c r="AD13" s="1834"/>
      <c r="AE13" s="1834"/>
      <c r="AF13" s="1834"/>
      <c r="AG13" s="1834"/>
      <c r="AH13" s="1835"/>
      <c r="AI13" s="138"/>
      <c r="AJ13" s="138"/>
      <c r="AK13" s="142"/>
      <c r="AL13" s="142"/>
      <c r="AP13" s="1837">
        <v>1</v>
      </c>
      <c r="AQ13" s="1838"/>
      <c r="AR13" s="924">
        <v>100</v>
      </c>
      <c r="AU13" s="143">
        <v>1</v>
      </c>
    </row>
    <row r="14" spans="2:88" s="144" customFormat="1" ht="46.2" customHeight="1">
      <c r="B14" s="920">
        <v>2</v>
      </c>
      <c r="C14" s="1811" t="s">
        <v>492</v>
      </c>
      <c r="D14" s="1812"/>
      <c r="E14" s="1812"/>
      <c r="F14" s="1812"/>
      <c r="G14" s="1812"/>
      <c r="H14" s="1812"/>
      <c r="I14" s="1812"/>
      <c r="J14" s="1812"/>
      <c r="K14" s="921">
        <v>0.03</v>
      </c>
      <c r="L14" s="1833">
        <v>2</v>
      </c>
      <c r="M14" s="1833"/>
      <c r="N14" s="1833"/>
      <c r="O14" s="1833"/>
      <c r="P14" s="1833"/>
      <c r="Q14" s="1833"/>
      <c r="R14" s="605"/>
      <c r="S14" s="922">
        <v>15</v>
      </c>
      <c r="T14" s="1811" t="s">
        <v>493</v>
      </c>
      <c r="U14" s="1812"/>
      <c r="V14" s="1812"/>
      <c r="W14" s="1812"/>
      <c r="X14" s="1812"/>
      <c r="Y14" s="1812"/>
      <c r="Z14" s="1812"/>
      <c r="AA14" s="1812"/>
      <c r="AB14" s="923">
        <v>0.04</v>
      </c>
      <c r="AC14" s="1834" t="s">
        <v>287</v>
      </c>
      <c r="AD14" s="1834"/>
      <c r="AE14" s="1834"/>
      <c r="AF14" s="1834"/>
      <c r="AG14" s="1834"/>
      <c r="AH14" s="1835"/>
      <c r="AI14" s="138"/>
      <c r="AJ14" s="138"/>
      <c r="AK14" s="142"/>
      <c r="AL14" s="142"/>
      <c r="AM14" s="138"/>
      <c r="AN14" s="138"/>
      <c r="AO14" s="138"/>
      <c r="AP14" s="1837">
        <v>2</v>
      </c>
      <c r="AQ14" s="1838"/>
      <c r="AR14" s="924">
        <v>75</v>
      </c>
      <c r="AS14" s="138"/>
      <c r="AT14" s="138"/>
      <c r="AU14" s="143">
        <v>2</v>
      </c>
      <c r="AV14" s="138"/>
      <c r="AW14" s="138"/>
      <c r="AX14" s="138"/>
      <c r="AY14" s="138"/>
      <c r="AZ14" s="138"/>
      <c r="BA14" s="138"/>
      <c r="BB14" s="138"/>
      <c r="BC14" s="138"/>
      <c r="BD14" s="138"/>
      <c r="BE14" s="138"/>
      <c r="BF14" s="138"/>
      <c r="BG14" s="138"/>
      <c r="BH14" s="138"/>
      <c r="BI14" s="138"/>
      <c r="BJ14" s="138"/>
      <c r="BK14" s="138"/>
      <c r="BL14" s="138"/>
      <c r="BM14" s="138"/>
      <c r="BN14" s="138"/>
      <c r="BO14" s="138"/>
      <c r="BP14" s="138"/>
      <c r="BQ14" s="138"/>
      <c r="BR14" s="138"/>
      <c r="BS14" s="138"/>
      <c r="BT14" s="138"/>
      <c r="BU14" s="138"/>
      <c r="BV14" s="138"/>
      <c r="BW14" s="138"/>
      <c r="BX14" s="138"/>
      <c r="BY14" s="138"/>
      <c r="BZ14" s="138"/>
      <c r="CA14" s="138"/>
      <c r="CB14" s="138"/>
      <c r="CC14" s="138"/>
      <c r="CD14" s="138"/>
      <c r="CE14" s="138"/>
      <c r="CF14" s="138"/>
      <c r="CG14" s="138"/>
      <c r="CH14" s="138"/>
      <c r="CI14" s="138"/>
      <c r="CJ14" s="138"/>
    </row>
    <row r="15" spans="2:88" s="144" customFormat="1" ht="43.95" customHeight="1">
      <c r="B15" s="920">
        <v>3</v>
      </c>
      <c r="C15" s="1811" t="s">
        <v>494</v>
      </c>
      <c r="D15" s="1812"/>
      <c r="E15" s="1812"/>
      <c r="F15" s="1812"/>
      <c r="G15" s="1812"/>
      <c r="H15" s="1812"/>
      <c r="I15" s="1812"/>
      <c r="J15" s="1812"/>
      <c r="K15" s="921">
        <v>0.02</v>
      </c>
      <c r="L15" s="1833">
        <v>1</v>
      </c>
      <c r="M15" s="1833"/>
      <c r="N15" s="1833"/>
      <c r="O15" s="1833"/>
      <c r="P15" s="1833"/>
      <c r="Q15" s="1833"/>
      <c r="R15" s="605"/>
      <c r="S15" s="922">
        <v>16</v>
      </c>
      <c r="T15" s="1811" t="s">
        <v>495</v>
      </c>
      <c r="U15" s="1811"/>
      <c r="V15" s="1811"/>
      <c r="W15" s="1811"/>
      <c r="X15" s="1811"/>
      <c r="Y15" s="1811"/>
      <c r="Z15" s="1811"/>
      <c r="AA15" s="1811"/>
      <c r="AB15" s="923">
        <v>0.04</v>
      </c>
      <c r="AC15" s="1834" t="s">
        <v>287</v>
      </c>
      <c r="AD15" s="1834"/>
      <c r="AE15" s="1834"/>
      <c r="AF15" s="1834"/>
      <c r="AG15" s="1834"/>
      <c r="AH15" s="1835"/>
      <c r="AI15" s="138"/>
      <c r="AJ15" s="138"/>
      <c r="AK15" s="142"/>
      <c r="AL15" s="142"/>
      <c r="AM15" s="138"/>
      <c r="AN15" s="138"/>
      <c r="AO15" s="138"/>
      <c r="AP15" s="1837">
        <v>3</v>
      </c>
      <c r="AQ15" s="1838"/>
      <c r="AR15" s="924">
        <v>0</v>
      </c>
      <c r="AS15" s="138"/>
      <c r="AT15" s="138"/>
      <c r="AU15" s="143">
        <v>3</v>
      </c>
      <c r="AV15" s="138"/>
      <c r="AW15" s="138"/>
      <c r="AX15" s="138"/>
      <c r="AY15" s="138"/>
      <c r="AZ15" s="138"/>
      <c r="BA15" s="138"/>
      <c r="BB15" s="138"/>
      <c r="BC15" s="138"/>
      <c r="BD15" s="138"/>
      <c r="BE15" s="138"/>
      <c r="BF15" s="138"/>
      <c r="BG15" s="138"/>
      <c r="BH15" s="138"/>
      <c r="BI15" s="138"/>
      <c r="BJ15" s="138"/>
      <c r="BK15" s="138"/>
      <c r="BL15" s="138"/>
      <c r="BM15" s="138"/>
      <c r="BN15" s="138"/>
      <c r="BO15" s="138"/>
      <c r="BP15" s="138"/>
      <c r="BQ15" s="138"/>
      <c r="BR15" s="138"/>
      <c r="BS15" s="138"/>
      <c r="BT15" s="138"/>
      <c r="BU15" s="138"/>
      <c r="BV15" s="138"/>
      <c r="BW15" s="138"/>
      <c r="BX15" s="138"/>
      <c r="BY15" s="138"/>
      <c r="BZ15" s="138"/>
      <c r="CA15" s="138"/>
      <c r="CB15" s="138"/>
      <c r="CC15" s="138"/>
      <c r="CD15" s="138"/>
      <c r="CE15" s="138"/>
      <c r="CF15" s="138"/>
      <c r="CG15" s="138"/>
      <c r="CH15" s="138"/>
      <c r="CI15" s="138"/>
      <c r="CJ15" s="138"/>
    </row>
    <row r="16" spans="2:88" s="144" customFormat="1" ht="54" customHeight="1">
      <c r="B16" s="920">
        <v>4</v>
      </c>
      <c r="C16" s="1811" t="s">
        <v>496</v>
      </c>
      <c r="D16" s="1812"/>
      <c r="E16" s="1812"/>
      <c r="F16" s="1812"/>
      <c r="G16" s="1812"/>
      <c r="H16" s="1812"/>
      <c r="I16" s="1812"/>
      <c r="J16" s="1812"/>
      <c r="K16" s="921">
        <v>0.05</v>
      </c>
      <c r="L16" s="1833">
        <v>1</v>
      </c>
      <c r="M16" s="1833"/>
      <c r="N16" s="1833"/>
      <c r="O16" s="1833"/>
      <c r="P16" s="1833"/>
      <c r="Q16" s="1833"/>
      <c r="R16" s="605"/>
      <c r="S16" s="922">
        <v>17</v>
      </c>
      <c r="T16" s="1811" t="s">
        <v>497</v>
      </c>
      <c r="U16" s="1812"/>
      <c r="V16" s="1812"/>
      <c r="W16" s="1812"/>
      <c r="X16" s="1812"/>
      <c r="Y16" s="1812"/>
      <c r="Z16" s="1812"/>
      <c r="AA16" s="1812"/>
      <c r="AB16" s="923">
        <v>0.03</v>
      </c>
      <c r="AC16" s="1834">
        <v>1</v>
      </c>
      <c r="AD16" s="1834"/>
      <c r="AE16" s="1834"/>
      <c r="AF16" s="1834"/>
      <c r="AG16" s="1834"/>
      <c r="AH16" s="1835"/>
      <c r="AI16" s="138"/>
      <c r="AJ16" s="138"/>
      <c r="AK16" s="142"/>
      <c r="AL16" s="142"/>
      <c r="AM16" s="138"/>
      <c r="AN16" s="138"/>
      <c r="AO16" s="138"/>
      <c r="AP16" s="1839"/>
      <c r="AQ16" s="1839"/>
      <c r="AR16" s="145"/>
      <c r="AS16" s="145"/>
      <c r="AT16" s="138"/>
      <c r="AU16" s="143" t="s">
        <v>287</v>
      </c>
      <c r="AV16" s="138"/>
      <c r="AW16" s="138"/>
      <c r="AX16" s="138"/>
      <c r="AY16" s="138"/>
      <c r="AZ16" s="138"/>
      <c r="BA16" s="138"/>
      <c r="BB16" s="138"/>
      <c r="BC16" s="138"/>
      <c r="BD16" s="138"/>
      <c r="BE16" s="138"/>
      <c r="BF16" s="138"/>
      <c r="BG16" s="138"/>
      <c r="BH16" s="138"/>
      <c r="BI16" s="138"/>
      <c r="BJ16" s="138"/>
      <c r="BK16" s="138"/>
      <c r="BL16" s="138"/>
      <c r="BM16" s="138"/>
      <c r="BN16" s="138"/>
      <c r="BO16" s="138"/>
      <c r="BP16" s="138"/>
      <c r="BQ16" s="138"/>
      <c r="BR16" s="138"/>
      <c r="BS16" s="138"/>
      <c r="BT16" s="138"/>
      <c r="BU16" s="138"/>
      <c r="BV16" s="138"/>
      <c r="BW16" s="138"/>
      <c r="BX16" s="138"/>
      <c r="BY16" s="138"/>
      <c r="BZ16" s="138"/>
      <c r="CA16" s="138"/>
      <c r="CB16" s="138"/>
      <c r="CC16" s="138"/>
      <c r="CD16" s="138"/>
      <c r="CE16" s="138"/>
      <c r="CF16" s="138"/>
      <c r="CG16" s="138"/>
      <c r="CH16" s="138"/>
      <c r="CI16" s="138"/>
      <c r="CJ16" s="138"/>
    </row>
    <row r="17" spans="2:88" s="144" customFormat="1" ht="38.4" customHeight="1">
      <c r="B17" s="920">
        <v>5</v>
      </c>
      <c r="C17" s="1836" t="s">
        <v>498</v>
      </c>
      <c r="D17" s="1836"/>
      <c r="E17" s="1836"/>
      <c r="F17" s="1836"/>
      <c r="G17" s="1836"/>
      <c r="H17" s="1836"/>
      <c r="I17" s="1836"/>
      <c r="J17" s="1836"/>
      <c r="K17" s="921">
        <v>0.03</v>
      </c>
      <c r="L17" s="1833">
        <v>2</v>
      </c>
      <c r="M17" s="1833"/>
      <c r="N17" s="1833"/>
      <c r="O17" s="1833"/>
      <c r="P17" s="1833"/>
      <c r="Q17" s="1833"/>
      <c r="R17" s="605"/>
      <c r="S17" s="922">
        <v>18</v>
      </c>
      <c r="T17" s="1811" t="s">
        <v>499</v>
      </c>
      <c r="U17" s="1811"/>
      <c r="V17" s="1811"/>
      <c r="W17" s="1811"/>
      <c r="X17" s="1811"/>
      <c r="Y17" s="1811"/>
      <c r="Z17" s="1811"/>
      <c r="AA17" s="1811"/>
      <c r="AB17" s="923">
        <v>0.05</v>
      </c>
      <c r="AC17" s="1834" t="s">
        <v>287</v>
      </c>
      <c r="AD17" s="1834"/>
      <c r="AE17" s="1834"/>
      <c r="AF17" s="1834"/>
      <c r="AG17" s="1834"/>
      <c r="AH17" s="1835"/>
      <c r="AI17" s="138"/>
      <c r="AJ17" s="138"/>
      <c r="AK17" s="142"/>
      <c r="AL17" s="142"/>
      <c r="AM17" s="138"/>
      <c r="AN17" s="146"/>
      <c r="AO17" s="146"/>
      <c r="AP17" s="146"/>
      <c r="AQ17" s="146"/>
      <c r="AR17" s="146"/>
      <c r="AS17" s="146"/>
      <c r="AT17" s="146"/>
      <c r="AU17" s="146"/>
      <c r="AV17" s="138"/>
      <c r="AW17" s="138"/>
      <c r="AX17" s="138"/>
      <c r="AY17" s="138"/>
      <c r="AZ17" s="138"/>
      <c r="BA17" s="138"/>
      <c r="BB17" s="138"/>
      <c r="BC17" s="138"/>
      <c r="BD17" s="138"/>
      <c r="BE17" s="138"/>
      <c r="BF17" s="138"/>
      <c r="BG17" s="138"/>
      <c r="BH17" s="138"/>
      <c r="BI17" s="138"/>
      <c r="BJ17" s="138"/>
      <c r="BK17" s="138"/>
      <c r="BL17" s="138"/>
      <c r="BM17" s="138"/>
      <c r="BN17" s="138"/>
      <c r="BO17" s="138"/>
      <c r="BP17" s="138"/>
      <c r="BQ17" s="138"/>
      <c r="BR17" s="138"/>
      <c r="BS17" s="138"/>
      <c r="BT17" s="138"/>
      <c r="BU17" s="138"/>
      <c r="BV17" s="138"/>
      <c r="BW17" s="138"/>
      <c r="BX17" s="138"/>
      <c r="BY17" s="138"/>
      <c r="BZ17" s="138"/>
      <c r="CA17" s="138"/>
      <c r="CB17" s="138"/>
      <c r="CC17" s="138"/>
      <c r="CD17" s="138"/>
      <c r="CE17" s="138"/>
      <c r="CF17" s="138"/>
      <c r="CG17" s="138"/>
      <c r="CH17" s="138"/>
      <c r="CI17" s="138"/>
      <c r="CJ17" s="138"/>
    </row>
    <row r="18" spans="2:88" s="144" customFormat="1" ht="49.95" customHeight="1">
      <c r="B18" s="920">
        <v>6</v>
      </c>
      <c r="C18" s="1836" t="s">
        <v>500</v>
      </c>
      <c r="D18" s="1836"/>
      <c r="E18" s="1836"/>
      <c r="F18" s="1836"/>
      <c r="G18" s="1836"/>
      <c r="H18" s="1836"/>
      <c r="I18" s="1836"/>
      <c r="J18" s="1836"/>
      <c r="K18" s="921"/>
      <c r="L18" s="1833">
        <v>1</v>
      </c>
      <c r="M18" s="1833"/>
      <c r="N18" s="1833"/>
      <c r="O18" s="1833"/>
      <c r="P18" s="1833"/>
      <c r="Q18" s="1833"/>
      <c r="R18" s="605"/>
      <c r="S18" s="922">
        <v>19</v>
      </c>
      <c r="T18" s="1811" t="s">
        <v>501</v>
      </c>
      <c r="U18" s="1811"/>
      <c r="V18" s="1811"/>
      <c r="W18" s="1811"/>
      <c r="X18" s="1811"/>
      <c r="Y18" s="1811"/>
      <c r="Z18" s="1811"/>
      <c r="AA18" s="1811"/>
      <c r="AB18" s="923"/>
      <c r="AC18" s="1834">
        <v>2</v>
      </c>
      <c r="AD18" s="1834"/>
      <c r="AE18" s="1834"/>
      <c r="AF18" s="1834"/>
      <c r="AG18" s="1834"/>
      <c r="AH18" s="1835"/>
      <c r="AI18" s="138"/>
      <c r="AJ18" s="138"/>
      <c r="AK18" s="142"/>
      <c r="AL18" s="142" t="s">
        <v>502</v>
      </c>
      <c r="AM18" s="138" t="s">
        <v>503</v>
      </c>
      <c r="AN18" s="147"/>
      <c r="AO18" s="147"/>
      <c r="AP18" s="147"/>
      <c r="AQ18" s="147"/>
      <c r="AR18" s="147"/>
      <c r="AS18" s="147"/>
      <c r="AT18" s="147"/>
      <c r="AU18" s="147"/>
      <c r="AV18" s="138"/>
      <c r="AW18" s="138"/>
      <c r="AX18" s="138"/>
      <c r="AY18" s="138"/>
      <c r="AZ18" s="138"/>
      <c r="BA18" s="138"/>
      <c r="BB18" s="138"/>
      <c r="BC18" s="138"/>
      <c r="BD18" s="138"/>
      <c r="BE18" s="138"/>
      <c r="BF18" s="138"/>
      <c r="BG18" s="138"/>
      <c r="BH18" s="138"/>
      <c r="BI18" s="138"/>
      <c r="BJ18" s="138"/>
      <c r="BK18" s="138"/>
      <c r="BL18" s="138"/>
      <c r="BM18" s="138"/>
      <c r="BN18" s="138"/>
      <c r="BO18" s="138"/>
      <c r="BP18" s="138"/>
      <c r="BQ18" s="138"/>
      <c r="BR18" s="138"/>
      <c r="BS18" s="138"/>
      <c r="BT18" s="138"/>
      <c r="BU18" s="138"/>
      <c r="BV18" s="138"/>
      <c r="BW18" s="138"/>
      <c r="BX18" s="138"/>
      <c r="BY18" s="138"/>
      <c r="BZ18" s="138"/>
      <c r="CA18" s="138"/>
      <c r="CB18" s="138"/>
      <c r="CC18" s="138"/>
      <c r="CD18" s="138"/>
      <c r="CE18" s="138"/>
      <c r="CF18" s="138"/>
      <c r="CG18" s="138"/>
      <c r="CH18" s="138"/>
      <c r="CI18" s="138"/>
      <c r="CJ18" s="138"/>
    </row>
    <row r="19" spans="2:88" s="144" customFormat="1" ht="45" customHeight="1">
      <c r="B19" s="920">
        <v>7</v>
      </c>
      <c r="C19" s="1836" t="s">
        <v>504</v>
      </c>
      <c r="D19" s="1836"/>
      <c r="E19" s="1836"/>
      <c r="F19" s="1836"/>
      <c r="G19" s="1836"/>
      <c r="H19" s="1836"/>
      <c r="I19" s="1836"/>
      <c r="J19" s="1836"/>
      <c r="K19" s="921"/>
      <c r="L19" s="1833">
        <v>2</v>
      </c>
      <c r="M19" s="1833"/>
      <c r="N19" s="1833"/>
      <c r="O19" s="1833"/>
      <c r="P19" s="1833"/>
      <c r="Q19" s="1833"/>
      <c r="R19" s="605"/>
      <c r="S19" s="922">
        <v>20</v>
      </c>
      <c r="T19" s="1811" t="s">
        <v>505</v>
      </c>
      <c r="U19" s="1811"/>
      <c r="V19" s="1811"/>
      <c r="W19" s="1811"/>
      <c r="X19" s="1811"/>
      <c r="Y19" s="1811"/>
      <c r="Z19" s="1811"/>
      <c r="AA19" s="1811"/>
      <c r="AB19" s="923"/>
      <c r="AC19" s="1834">
        <v>2</v>
      </c>
      <c r="AD19" s="1834"/>
      <c r="AE19" s="1834"/>
      <c r="AF19" s="1834"/>
      <c r="AG19" s="1834"/>
      <c r="AH19" s="1835"/>
      <c r="AI19" s="138"/>
      <c r="AJ19" s="138"/>
      <c r="AK19" s="142"/>
      <c r="AL19" s="142" t="s">
        <v>506</v>
      </c>
      <c r="AM19" s="138" t="s">
        <v>507</v>
      </c>
      <c r="AN19" s="147"/>
      <c r="AO19" s="147"/>
      <c r="AP19" s="147"/>
      <c r="AQ19" s="147"/>
      <c r="AR19" s="147"/>
      <c r="AS19" s="147"/>
      <c r="AT19" s="147"/>
      <c r="AU19" s="147"/>
      <c r="AV19" s="138"/>
      <c r="AW19" s="138"/>
      <c r="AX19" s="138"/>
      <c r="AY19" s="138"/>
      <c r="AZ19" s="138"/>
      <c r="BA19" s="138"/>
      <c r="BB19" s="138"/>
      <c r="BC19" s="138"/>
      <c r="BD19" s="138"/>
      <c r="BE19" s="138"/>
      <c r="BF19" s="138"/>
      <c r="BG19" s="138"/>
      <c r="BH19" s="138"/>
      <c r="BI19" s="138"/>
      <c r="BJ19" s="138"/>
      <c r="BK19" s="138"/>
      <c r="BL19" s="138"/>
      <c r="BM19" s="138"/>
      <c r="BN19" s="138"/>
      <c r="BO19" s="138"/>
      <c r="BP19" s="138"/>
      <c r="BQ19" s="138"/>
      <c r="BR19" s="138"/>
      <c r="BS19" s="138"/>
      <c r="BT19" s="138"/>
      <c r="BU19" s="138"/>
      <c r="BV19" s="138"/>
      <c r="BW19" s="138"/>
      <c r="BX19" s="138"/>
      <c r="BY19" s="138"/>
      <c r="BZ19" s="138"/>
      <c r="CA19" s="138"/>
      <c r="CB19" s="138"/>
      <c r="CC19" s="138"/>
      <c r="CD19" s="138"/>
      <c r="CE19" s="138"/>
      <c r="CF19" s="138"/>
      <c r="CG19" s="138"/>
      <c r="CH19" s="138"/>
      <c r="CI19" s="138"/>
      <c r="CJ19" s="138"/>
    </row>
    <row r="20" spans="2:88" s="144" customFormat="1" ht="44.4" customHeight="1">
      <c r="B20" s="920">
        <v>8</v>
      </c>
      <c r="C20" s="1811" t="s">
        <v>508</v>
      </c>
      <c r="D20" s="1811"/>
      <c r="E20" s="1811"/>
      <c r="F20" s="1811"/>
      <c r="G20" s="1811"/>
      <c r="H20" s="1811"/>
      <c r="I20" s="1811"/>
      <c r="J20" s="1811"/>
      <c r="K20" s="921">
        <v>0.03</v>
      </c>
      <c r="L20" s="1833">
        <v>1</v>
      </c>
      <c r="M20" s="1833"/>
      <c r="N20" s="1833"/>
      <c r="O20" s="1833"/>
      <c r="P20" s="1833"/>
      <c r="Q20" s="1833"/>
      <c r="R20" s="605"/>
      <c r="S20" s="922">
        <v>21</v>
      </c>
      <c r="T20" s="1811" t="s">
        <v>509</v>
      </c>
      <c r="U20" s="1811"/>
      <c r="V20" s="1811"/>
      <c r="W20" s="1811"/>
      <c r="X20" s="1811"/>
      <c r="Y20" s="1811"/>
      <c r="Z20" s="1811"/>
      <c r="AA20" s="1811"/>
      <c r="AB20" s="923">
        <v>0.05</v>
      </c>
      <c r="AC20" s="1834">
        <v>2</v>
      </c>
      <c r="AD20" s="1834"/>
      <c r="AE20" s="1834"/>
      <c r="AF20" s="1834"/>
      <c r="AG20" s="1834"/>
      <c r="AH20" s="1835"/>
      <c r="AI20" s="138"/>
      <c r="AJ20" s="138"/>
      <c r="AK20" s="142"/>
      <c r="AL20" s="142" t="s">
        <v>510</v>
      </c>
      <c r="AM20" s="138" t="s">
        <v>511</v>
      </c>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138"/>
      <c r="BM20" s="138"/>
      <c r="BN20" s="138"/>
      <c r="BO20" s="138"/>
      <c r="BP20" s="138"/>
      <c r="BQ20" s="138"/>
      <c r="BR20" s="138"/>
      <c r="BS20" s="138"/>
      <c r="BT20" s="138"/>
      <c r="BU20" s="138"/>
      <c r="BV20" s="138"/>
      <c r="BW20" s="138"/>
      <c r="BX20" s="138"/>
      <c r="BY20" s="138"/>
      <c r="BZ20" s="138"/>
      <c r="CA20" s="138"/>
      <c r="CB20" s="138"/>
      <c r="CC20" s="138"/>
      <c r="CD20" s="138"/>
      <c r="CE20" s="138"/>
      <c r="CF20" s="138"/>
      <c r="CG20" s="138"/>
      <c r="CH20" s="138"/>
      <c r="CI20" s="138"/>
      <c r="CJ20" s="138"/>
    </row>
    <row r="21" spans="2:88" s="144" customFormat="1" ht="42.6" customHeight="1">
      <c r="B21" s="920">
        <v>9</v>
      </c>
      <c r="C21" s="1811" t="s">
        <v>512</v>
      </c>
      <c r="D21" s="1812"/>
      <c r="E21" s="1812"/>
      <c r="F21" s="1812"/>
      <c r="G21" s="1812"/>
      <c r="H21" s="1812"/>
      <c r="I21" s="1812"/>
      <c r="J21" s="1812"/>
      <c r="K21" s="921">
        <v>0.05</v>
      </c>
      <c r="L21" s="1833">
        <v>1</v>
      </c>
      <c r="M21" s="1833"/>
      <c r="N21" s="1833"/>
      <c r="O21" s="1833"/>
      <c r="P21" s="1833"/>
      <c r="Q21" s="1833"/>
      <c r="R21" s="605"/>
      <c r="S21" s="922">
        <v>22</v>
      </c>
      <c r="T21" s="1811" t="s">
        <v>513</v>
      </c>
      <c r="U21" s="1811"/>
      <c r="V21" s="1811"/>
      <c r="W21" s="1811"/>
      <c r="X21" s="1811"/>
      <c r="Y21" s="1811"/>
      <c r="Z21" s="1811"/>
      <c r="AA21" s="1811"/>
      <c r="AB21" s="923">
        <v>0.05</v>
      </c>
      <c r="AC21" s="1834">
        <v>2</v>
      </c>
      <c r="AD21" s="1834"/>
      <c r="AE21" s="1834"/>
      <c r="AF21" s="1834"/>
      <c r="AG21" s="1834"/>
      <c r="AH21" s="1835"/>
      <c r="AI21" s="138"/>
      <c r="AJ21" s="138"/>
      <c r="AK21" s="142"/>
      <c r="AL21" s="142"/>
      <c r="AM21" s="138"/>
      <c r="AN21" s="138"/>
      <c r="AO21" s="138"/>
      <c r="AP21" s="138"/>
      <c r="AQ21" s="138"/>
      <c r="AR21" s="138"/>
      <c r="AS21" s="138"/>
      <c r="AT21" s="138"/>
      <c r="AU21" s="138"/>
      <c r="AV21" s="138"/>
      <c r="AW21" s="138"/>
      <c r="AX21" s="138"/>
      <c r="AY21" s="138"/>
      <c r="AZ21" s="138"/>
      <c r="BA21" s="138"/>
      <c r="BB21" s="138"/>
      <c r="BC21" s="138"/>
      <c r="BD21" s="138"/>
      <c r="BE21" s="138"/>
      <c r="BF21" s="138"/>
      <c r="BG21" s="138"/>
      <c r="BH21" s="138"/>
      <c r="BI21" s="138"/>
      <c r="BJ21" s="138"/>
      <c r="BK21" s="138"/>
      <c r="BL21" s="138"/>
      <c r="BM21" s="138"/>
      <c r="BN21" s="138"/>
      <c r="BO21" s="138"/>
      <c r="BP21" s="138"/>
      <c r="BQ21" s="138"/>
      <c r="BR21" s="138"/>
      <c r="BS21" s="138"/>
      <c r="BT21" s="138"/>
      <c r="BU21" s="138"/>
      <c r="BV21" s="138"/>
      <c r="BW21" s="138"/>
      <c r="BX21" s="138"/>
      <c r="BY21" s="138"/>
      <c r="BZ21" s="138"/>
      <c r="CA21" s="138"/>
      <c r="CB21" s="138"/>
      <c r="CC21" s="138"/>
      <c r="CD21" s="138"/>
      <c r="CE21" s="138"/>
      <c r="CF21" s="138"/>
      <c r="CG21" s="138"/>
      <c r="CH21" s="138"/>
      <c r="CI21" s="138"/>
      <c r="CJ21" s="138"/>
    </row>
    <row r="22" spans="2:88" s="144" customFormat="1" ht="46.2" customHeight="1">
      <c r="B22" s="920">
        <v>10</v>
      </c>
      <c r="C22" s="1811" t="s">
        <v>514</v>
      </c>
      <c r="D22" s="1812"/>
      <c r="E22" s="1812"/>
      <c r="F22" s="1812"/>
      <c r="G22" s="1812"/>
      <c r="H22" s="1812"/>
      <c r="I22" s="1812"/>
      <c r="J22" s="1812"/>
      <c r="K22" s="921">
        <v>0.03</v>
      </c>
      <c r="L22" s="1833">
        <v>2</v>
      </c>
      <c r="M22" s="1833"/>
      <c r="N22" s="1833"/>
      <c r="O22" s="1833"/>
      <c r="P22" s="1833"/>
      <c r="Q22" s="1833"/>
      <c r="R22" s="605"/>
      <c r="S22" s="922">
        <v>23</v>
      </c>
      <c r="T22" s="1811" t="s">
        <v>515</v>
      </c>
      <c r="U22" s="1811"/>
      <c r="V22" s="1811"/>
      <c r="W22" s="1811"/>
      <c r="X22" s="1811"/>
      <c r="Y22" s="1811"/>
      <c r="Z22" s="1811"/>
      <c r="AA22" s="1811"/>
      <c r="AB22" s="923">
        <v>0.03</v>
      </c>
      <c r="AC22" s="1834">
        <v>2</v>
      </c>
      <c r="AD22" s="1834"/>
      <c r="AE22" s="1834"/>
      <c r="AF22" s="1834"/>
      <c r="AG22" s="1834"/>
      <c r="AH22" s="1835"/>
      <c r="AI22" s="138"/>
      <c r="AJ22" s="138"/>
      <c r="AK22" s="142"/>
      <c r="AL22" s="142" t="s">
        <v>516</v>
      </c>
      <c r="AM22" s="138"/>
      <c r="AN22" s="148"/>
      <c r="AO22" s="149"/>
      <c r="AP22" s="149"/>
      <c r="AQ22" s="149"/>
      <c r="AR22" s="149"/>
      <c r="AS22" s="149"/>
      <c r="AT22" s="149"/>
      <c r="AU22" s="149"/>
      <c r="AV22" s="138"/>
      <c r="AW22" s="138"/>
      <c r="AX22" s="138"/>
      <c r="AY22" s="138"/>
      <c r="AZ22" s="138"/>
      <c r="BA22" s="138"/>
      <c r="BB22" s="138"/>
      <c r="BC22" s="138"/>
      <c r="BD22" s="138"/>
      <c r="BE22" s="138"/>
      <c r="BF22" s="138"/>
      <c r="BG22" s="138"/>
      <c r="BH22" s="138"/>
      <c r="BI22" s="138"/>
      <c r="BJ22" s="138"/>
      <c r="BK22" s="138"/>
      <c r="BL22" s="138"/>
      <c r="BM22" s="138"/>
      <c r="BN22" s="138"/>
      <c r="BO22" s="138"/>
      <c r="BP22" s="138"/>
      <c r="BQ22" s="138"/>
      <c r="BR22" s="138"/>
      <c r="BS22" s="138"/>
      <c r="BT22" s="138"/>
      <c r="BU22" s="138"/>
      <c r="BV22" s="138"/>
      <c r="BW22" s="138"/>
      <c r="BX22" s="138"/>
      <c r="BY22" s="138"/>
      <c r="BZ22" s="138"/>
      <c r="CA22" s="138"/>
      <c r="CB22" s="138"/>
      <c r="CC22" s="138"/>
      <c r="CD22" s="138"/>
      <c r="CE22" s="138"/>
      <c r="CF22" s="138"/>
      <c r="CG22" s="138"/>
      <c r="CH22" s="138"/>
      <c r="CI22" s="138"/>
      <c r="CJ22" s="138"/>
    </row>
    <row r="23" spans="2:88" s="144" customFormat="1" ht="45.6" customHeight="1">
      <c r="B23" s="920">
        <v>11</v>
      </c>
      <c r="C23" s="1811" t="s">
        <v>517</v>
      </c>
      <c r="D23" s="1812"/>
      <c r="E23" s="1812"/>
      <c r="F23" s="1812"/>
      <c r="G23" s="1812"/>
      <c r="H23" s="1812"/>
      <c r="I23" s="1812"/>
      <c r="J23" s="1812"/>
      <c r="K23" s="921">
        <v>0.03</v>
      </c>
      <c r="L23" s="1833">
        <v>1</v>
      </c>
      <c r="M23" s="1833"/>
      <c r="N23" s="1833"/>
      <c r="O23" s="1833"/>
      <c r="P23" s="1833"/>
      <c r="Q23" s="1833"/>
      <c r="R23" s="605"/>
      <c r="S23" s="922">
        <v>24</v>
      </c>
      <c r="T23" s="1811" t="s">
        <v>518</v>
      </c>
      <c r="U23" s="1811"/>
      <c r="V23" s="1811"/>
      <c r="W23" s="1811"/>
      <c r="X23" s="1811"/>
      <c r="Y23" s="1811"/>
      <c r="Z23" s="1811"/>
      <c r="AA23" s="1811"/>
      <c r="AB23" s="923">
        <v>0.03</v>
      </c>
      <c r="AC23" s="1834">
        <v>2</v>
      </c>
      <c r="AD23" s="1834"/>
      <c r="AE23" s="1834"/>
      <c r="AF23" s="1834"/>
      <c r="AG23" s="1834"/>
      <c r="AH23" s="1835"/>
      <c r="AI23" s="138"/>
      <c r="AJ23" s="138"/>
      <c r="AK23" s="142"/>
      <c r="AL23" s="142"/>
      <c r="AM23" s="138"/>
      <c r="AN23" s="138"/>
      <c r="AO23" s="138"/>
      <c r="AP23" s="140"/>
      <c r="AQ23" s="140"/>
      <c r="AR23" s="138"/>
      <c r="AS23" s="138"/>
      <c r="AT23" s="138"/>
      <c r="AU23" s="138"/>
      <c r="AV23" s="138"/>
      <c r="AW23" s="138"/>
      <c r="AX23" s="138"/>
      <c r="AY23" s="138"/>
      <c r="AZ23" s="138"/>
      <c r="BA23" s="138"/>
      <c r="BB23" s="138"/>
      <c r="BC23" s="138"/>
      <c r="BD23" s="138"/>
      <c r="BE23" s="138"/>
      <c r="BF23" s="138"/>
      <c r="BG23" s="138"/>
      <c r="BH23" s="138"/>
      <c r="BI23" s="138"/>
      <c r="BJ23" s="138"/>
      <c r="BK23" s="138"/>
      <c r="BL23" s="138"/>
      <c r="BM23" s="138"/>
      <c r="BN23" s="138"/>
      <c r="BO23" s="138"/>
      <c r="BP23" s="138"/>
      <c r="BQ23" s="138"/>
      <c r="BR23" s="138"/>
      <c r="BS23" s="138"/>
      <c r="BT23" s="138"/>
      <c r="BU23" s="138"/>
      <c r="BV23" s="138"/>
      <c r="BW23" s="138"/>
      <c r="BX23" s="138"/>
      <c r="BY23" s="138"/>
      <c r="BZ23" s="138"/>
      <c r="CA23" s="138"/>
      <c r="CB23" s="138"/>
      <c r="CC23" s="138"/>
      <c r="CD23" s="138"/>
      <c r="CE23" s="138"/>
      <c r="CF23" s="138"/>
      <c r="CG23" s="138"/>
      <c r="CH23" s="138"/>
      <c r="CI23" s="138"/>
      <c r="CJ23" s="138"/>
    </row>
    <row r="24" spans="2:88" s="144" customFormat="1" ht="47.4" customHeight="1">
      <c r="B24" s="920">
        <v>12</v>
      </c>
      <c r="C24" s="1811" t="s">
        <v>519</v>
      </c>
      <c r="D24" s="1812"/>
      <c r="E24" s="1812"/>
      <c r="F24" s="1812"/>
      <c r="G24" s="1812"/>
      <c r="H24" s="1812"/>
      <c r="I24" s="1812"/>
      <c r="J24" s="1812"/>
      <c r="K24" s="921">
        <v>0.05</v>
      </c>
      <c r="L24" s="1833">
        <v>1</v>
      </c>
      <c r="M24" s="1833"/>
      <c r="N24" s="1833"/>
      <c r="O24" s="1833"/>
      <c r="P24" s="1833"/>
      <c r="Q24" s="1833"/>
      <c r="R24" s="605"/>
      <c r="S24" s="922">
        <v>25</v>
      </c>
      <c r="T24" s="1811" t="s">
        <v>520</v>
      </c>
      <c r="U24" s="1811"/>
      <c r="V24" s="1811"/>
      <c r="W24" s="1811"/>
      <c r="X24" s="1811"/>
      <c r="Y24" s="1811"/>
      <c r="Z24" s="1811"/>
      <c r="AA24" s="1811"/>
      <c r="AB24" s="923">
        <v>0.04</v>
      </c>
      <c r="AC24" s="1834">
        <v>2</v>
      </c>
      <c r="AD24" s="1834"/>
      <c r="AE24" s="1834"/>
      <c r="AF24" s="1834"/>
      <c r="AG24" s="1834"/>
      <c r="AH24" s="1835"/>
      <c r="AI24" s="138"/>
      <c r="AJ24" s="138"/>
      <c r="AK24" s="142"/>
      <c r="AL24" s="142"/>
      <c r="AM24" s="138"/>
      <c r="AN24" s="148"/>
      <c r="AO24" s="149"/>
      <c r="AP24" s="149"/>
      <c r="AQ24" s="149"/>
      <c r="AR24" s="149"/>
      <c r="AS24" s="149"/>
      <c r="AT24" s="149"/>
      <c r="AU24" s="149"/>
      <c r="AV24" s="138"/>
      <c r="AW24" s="138"/>
      <c r="AX24" s="138"/>
      <c r="AY24" s="138"/>
      <c r="AZ24" s="138"/>
      <c r="BA24" s="138"/>
      <c r="BB24" s="138"/>
      <c r="BC24" s="138"/>
      <c r="BD24" s="138"/>
      <c r="BE24" s="138"/>
      <c r="BF24" s="138"/>
      <c r="BG24" s="138"/>
      <c r="BH24" s="138"/>
      <c r="BI24" s="138"/>
      <c r="BJ24" s="138"/>
      <c r="BK24" s="138"/>
      <c r="BL24" s="138"/>
      <c r="BM24" s="138"/>
      <c r="BN24" s="138"/>
      <c r="BO24" s="138"/>
      <c r="BP24" s="138"/>
      <c r="BQ24" s="138"/>
      <c r="BR24" s="138"/>
      <c r="BS24" s="138"/>
      <c r="BT24" s="138"/>
      <c r="BU24" s="138"/>
      <c r="BV24" s="138"/>
      <c r="BW24" s="138"/>
      <c r="BX24" s="138"/>
      <c r="BY24" s="138"/>
      <c r="BZ24" s="138"/>
      <c r="CA24" s="138"/>
      <c r="CB24" s="138"/>
      <c r="CC24" s="138"/>
      <c r="CD24" s="138"/>
      <c r="CE24" s="138"/>
      <c r="CF24" s="138"/>
      <c r="CG24" s="138"/>
      <c r="CH24" s="138"/>
      <c r="CI24" s="138"/>
      <c r="CJ24" s="138"/>
    </row>
    <row r="25" spans="2:88" s="144" customFormat="1" ht="54" customHeight="1">
      <c r="B25" s="920">
        <v>13</v>
      </c>
      <c r="C25" s="1811" t="s">
        <v>521</v>
      </c>
      <c r="D25" s="1811"/>
      <c r="E25" s="1811"/>
      <c r="F25" s="1811"/>
      <c r="G25" s="1811"/>
      <c r="H25" s="1811"/>
      <c r="I25" s="1811"/>
      <c r="J25" s="1811"/>
      <c r="K25" s="921"/>
      <c r="L25" s="1833">
        <v>1</v>
      </c>
      <c r="M25" s="1833"/>
      <c r="N25" s="1833"/>
      <c r="O25" s="1833"/>
      <c r="P25" s="1833"/>
      <c r="Q25" s="1833"/>
      <c r="R25" s="605"/>
      <c r="S25" s="922">
        <v>26</v>
      </c>
      <c r="T25" s="1811" t="s">
        <v>522</v>
      </c>
      <c r="U25" s="1811"/>
      <c r="V25" s="1811"/>
      <c r="W25" s="1811"/>
      <c r="X25" s="1811"/>
      <c r="Y25" s="1811"/>
      <c r="Z25" s="1811"/>
      <c r="AA25" s="1811"/>
      <c r="AB25" s="923"/>
      <c r="AC25" s="1834">
        <v>1</v>
      </c>
      <c r="AD25" s="1834"/>
      <c r="AE25" s="1834"/>
      <c r="AF25" s="1834"/>
      <c r="AG25" s="1834"/>
      <c r="AH25" s="1835"/>
      <c r="AI25" s="138"/>
      <c r="AJ25" s="138"/>
      <c r="AK25" s="142"/>
      <c r="AL25" s="142"/>
      <c r="AM25" s="138"/>
      <c r="AN25" s="150"/>
      <c r="AO25" s="149"/>
      <c r="AP25" s="149"/>
      <c r="AQ25" s="149"/>
      <c r="AR25" s="149"/>
      <c r="AS25" s="149"/>
      <c r="AT25" s="149"/>
      <c r="AU25" s="149"/>
      <c r="AV25" s="138"/>
      <c r="AW25" s="138"/>
      <c r="AX25" s="138"/>
      <c r="AY25" s="143"/>
      <c r="AZ25" s="138"/>
      <c r="BA25" s="138"/>
      <c r="BB25" s="138"/>
      <c r="BC25" s="138"/>
      <c r="BD25" s="138"/>
      <c r="BE25" s="138"/>
      <c r="BF25" s="138"/>
      <c r="BG25" s="138"/>
      <c r="BH25" s="138"/>
      <c r="BI25" s="138"/>
      <c r="BJ25" s="138"/>
      <c r="BK25" s="138"/>
      <c r="BL25" s="138"/>
      <c r="BM25" s="138"/>
      <c r="BN25" s="138"/>
      <c r="BO25" s="138"/>
      <c r="BP25" s="138"/>
      <c r="BQ25" s="138"/>
      <c r="BR25" s="138"/>
      <c r="BS25" s="138"/>
      <c r="BT25" s="138"/>
      <c r="BU25" s="138"/>
      <c r="BV25" s="138"/>
      <c r="BW25" s="138"/>
      <c r="BX25" s="138"/>
      <c r="BY25" s="138"/>
      <c r="BZ25" s="138"/>
      <c r="CA25" s="138"/>
      <c r="CB25" s="138"/>
      <c r="CC25" s="138"/>
      <c r="CD25" s="138"/>
      <c r="CE25" s="138"/>
      <c r="CF25" s="138"/>
      <c r="CG25" s="138"/>
      <c r="CH25" s="138"/>
      <c r="CI25" s="138"/>
      <c r="CJ25" s="138"/>
    </row>
    <row r="26" spans="2:88" s="144" customFormat="1" ht="1.95" customHeight="1" thickBot="1">
      <c r="B26" s="599"/>
      <c r="S26" s="606"/>
      <c r="AH26" s="597"/>
      <c r="AI26" s="138"/>
      <c r="AJ26" s="138"/>
      <c r="AK26" s="138"/>
      <c r="AL26" s="138"/>
      <c r="AM26" s="138"/>
      <c r="AN26" s="138"/>
      <c r="AO26" s="138"/>
      <c r="AP26" s="138"/>
      <c r="AQ26" s="138"/>
      <c r="AR26" s="138"/>
      <c r="AS26" s="138"/>
      <c r="AT26" s="138"/>
      <c r="AU26" s="138"/>
      <c r="AV26" s="138"/>
      <c r="AW26" s="138"/>
      <c r="AX26" s="138"/>
      <c r="AY26" s="138"/>
      <c r="AZ26" s="138"/>
      <c r="BA26" s="138"/>
      <c r="BB26" s="138"/>
      <c r="BC26" s="138"/>
      <c r="BD26" s="138"/>
      <c r="BE26" s="138"/>
      <c r="BF26" s="138"/>
      <c r="BG26" s="138"/>
      <c r="BH26" s="138"/>
      <c r="BI26" s="138"/>
      <c r="BJ26" s="138"/>
      <c r="BK26" s="138"/>
      <c r="BL26" s="138"/>
      <c r="BM26" s="138"/>
      <c r="BN26" s="138"/>
      <c r="BO26" s="138"/>
      <c r="BP26" s="138"/>
      <c r="BQ26" s="138"/>
      <c r="BR26" s="138"/>
      <c r="BS26" s="138"/>
      <c r="BT26" s="138"/>
      <c r="BU26" s="138"/>
      <c r="BV26" s="138"/>
      <c r="BW26" s="138"/>
      <c r="BX26" s="138"/>
      <c r="BY26" s="138"/>
      <c r="BZ26" s="138"/>
      <c r="CA26" s="138"/>
      <c r="CB26" s="138"/>
      <c r="CC26" s="138"/>
      <c r="CD26" s="138"/>
      <c r="CE26" s="138"/>
      <c r="CF26" s="138"/>
      <c r="CG26" s="138"/>
      <c r="CH26" s="138"/>
      <c r="CI26" s="138"/>
      <c r="CJ26" s="138"/>
    </row>
    <row r="27" spans="2:88" s="144" customFormat="1" ht="22.2" customHeight="1" thickBot="1">
      <c r="B27" s="1824" t="s">
        <v>371</v>
      </c>
      <c r="C27" s="1825"/>
      <c r="D27" s="1825"/>
      <c r="E27" s="1825"/>
      <c r="F27" s="1825"/>
      <c r="G27" s="1826" t="s">
        <v>1186</v>
      </c>
      <c r="H27" s="1827"/>
      <c r="I27" s="1827"/>
      <c r="J27" s="1827"/>
      <c r="K27" s="1827"/>
      <c r="L27" s="1827"/>
      <c r="M27" s="1827"/>
      <c r="N27" s="1827"/>
      <c r="O27" s="1827"/>
      <c r="P27" s="1827"/>
      <c r="Q27" s="1828"/>
      <c r="R27" s="596"/>
      <c r="S27" s="1829" t="s">
        <v>523</v>
      </c>
      <c r="T27" s="1830"/>
      <c r="U27" s="1830"/>
      <c r="V27" s="1830"/>
      <c r="W27" s="1830"/>
      <c r="X27" s="1602" t="s">
        <v>1061</v>
      </c>
      <c r="Y27" s="1831"/>
      <c r="Z27" s="1831"/>
      <c r="AA27" s="1831"/>
      <c r="AB27" s="1831"/>
      <c r="AC27" s="1831"/>
      <c r="AD27" s="1831"/>
      <c r="AE27" s="1831"/>
      <c r="AF27" s="1831"/>
      <c r="AG27" s="1831"/>
      <c r="AH27" s="1832"/>
      <c r="AI27" s="138"/>
      <c r="AJ27" s="138"/>
      <c r="AK27" s="138"/>
      <c r="AL27" s="138"/>
      <c r="AM27" s="138"/>
      <c r="AN27" s="138"/>
      <c r="AO27" s="138"/>
      <c r="AP27" s="138"/>
      <c r="AQ27" s="138"/>
      <c r="AR27" s="138"/>
      <c r="AS27" s="138"/>
      <c r="AT27" s="138"/>
      <c r="AU27" s="138"/>
      <c r="AV27" s="138"/>
      <c r="AW27" s="138"/>
      <c r="AX27" s="138"/>
      <c r="AY27" s="138"/>
      <c r="AZ27" s="138"/>
      <c r="BA27" s="138"/>
      <c r="BB27" s="138"/>
      <c r="BC27" s="138"/>
      <c r="BD27" s="138"/>
      <c r="BE27" s="138"/>
      <c r="BF27" s="138"/>
      <c r="BG27" s="138"/>
      <c r="BH27" s="138"/>
      <c r="BI27" s="138"/>
      <c r="BJ27" s="138"/>
      <c r="BK27" s="138"/>
      <c r="BL27" s="138"/>
      <c r="BM27" s="138"/>
      <c r="BN27" s="138"/>
      <c r="BO27" s="138"/>
      <c r="BP27" s="138"/>
      <c r="BQ27" s="138"/>
      <c r="BR27" s="138"/>
      <c r="BS27" s="138"/>
      <c r="BT27" s="138"/>
      <c r="BU27" s="138"/>
      <c r="BV27" s="138"/>
      <c r="BW27" s="138"/>
      <c r="BX27" s="138"/>
      <c r="BY27" s="138"/>
      <c r="BZ27" s="138"/>
      <c r="CA27" s="138"/>
      <c r="CB27" s="138"/>
      <c r="CC27" s="138"/>
      <c r="CD27" s="138"/>
      <c r="CE27" s="138"/>
      <c r="CF27" s="138"/>
      <c r="CG27" s="138"/>
      <c r="CH27" s="138"/>
      <c r="CI27" s="138"/>
      <c r="CJ27" s="138"/>
    </row>
    <row r="28" spans="2:88" ht="14.4" customHeight="1" thickBot="1">
      <c r="B28" s="1813" t="s">
        <v>524</v>
      </c>
      <c r="C28" s="1814"/>
      <c r="D28" s="1814"/>
      <c r="E28" s="1814"/>
      <c r="F28" s="1814"/>
      <c r="G28" s="1814"/>
      <c r="H28" s="1814"/>
      <c r="I28" s="1814"/>
      <c r="J28" s="1814"/>
      <c r="K28" s="1814"/>
      <c r="L28" s="1814"/>
      <c r="M28" s="1814"/>
      <c r="N28" s="1814"/>
      <c r="O28" s="1814"/>
      <c r="P28" s="1814"/>
      <c r="Q28" s="1814"/>
      <c r="R28" s="1814"/>
      <c r="S28" s="1814"/>
      <c r="T28" s="1814"/>
      <c r="U28" s="1814"/>
      <c r="V28" s="1814"/>
      <c r="W28" s="1814"/>
      <c r="X28" s="1814"/>
      <c r="Y28" s="1814"/>
      <c r="Z28" s="1814"/>
      <c r="AA28" s="1814"/>
      <c r="AB28" s="1814"/>
      <c r="AC28" s="1814"/>
      <c r="AD28" s="1814"/>
      <c r="AE28" s="1814"/>
      <c r="AF28" s="1814"/>
      <c r="AG28" s="1814"/>
      <c r="AH28" s="1815"/>
      <c r="AI28" s="138"/>
      <c r="AJ28" s="138"/>
    </row>
    <row r="29" spans="2:88" ht="18" customHeight="1" thickBot="1">
      <c r="B29" s="1816">
        <v>1</v>
      </c>
      <c r="C29" s="1817"/>
      <c r="D29" s="1818">
        <f>COUNTIF(L13:Q26,"1")+COUNTIF(AB13:AG26,"1")</f>
        <v>11</v>
      </c>
      <c r="E29" s="1818"/>
      <c r="F29" s="1818"/>
      <c r="G29" s="1818"/>
      <c r="H29" s="1818"/>
      <c r="I29" s="1819">
        <v>2</v>
      </c>
      <c r="J29" s="1819"/>
      <c r="K29" s="595"/>
      <c r="L29" s="1820">
        <f>COUNTIF(L13:Q26,"2")+COUNTIF(AB13:AG26,"2")</f>
        <v>11</v>
      </c>
      <c r="M29" s="1820"/>
      <c r="N29" s="1820"/>
      <c r="O29" s="1820"/>
      <c r="P29" s="1820"/>
      <c r="Q29" s="1820"/>
      <c r="R29" s="1820"/>
      <c r="S29" s="1820"/>
      <c r="T29" s="1820"/>
      <c r="U29" s="1819">
        <v>3</v>
      </c>
      <c r="V29" s="1819"/>
      <c r="W29" s="1821">
        <f>COUNTIF(L13:Q26,"3")+COUNTIF(AB13:AG26,"3")</f>
        <v>0</v>
      </c>
      <c r="X29" s="1822"/>
      <c r="Y29" s="1822"/>
      <c r="Z29" s="1822"/>
      <c r="AA29" s="1822"/>
      <c r="AB29" s="1822"/>
      <c r="AC29" s="1822"/>
      <c r="AD29" s="1822"/>
      <c r="AE29" s="1822"/>
      <c r="AF29" s="1822"/>
      <c r="AG29" s="1822"/>
      <c r="AH29" s="1823"/>
      <c r="AI29" s="138"/>
      <c r="AJ29" s="138"/>
    </row>
    <row r="30" spans="2:88">
      <c r="AI30" s="138"/>
      <c r="AJ30" s="138"/>
    </row>
    <row r="31" spans="2:88">
      <c r="AI31" s="138"/>
      <c r="AJ31" s="138"/>
    </row>
    <row r="32" spans="2:88">
      <c r="AI32" s="138"/>
      <c r="AJ32" s="138"/>
    </row>
    <row r="33" spans="19:19" s="138" customFormat="1">
      <c r="S33" s="598"/>
    </row>
    <row r="34" spans="19:19" s="138" customFormat="1">
      <c r="S34" s="598"/>
    </row>
    <row r="35" spans="19:19" s="138" customFormat="1">
      <c r="S35" s="598"/>
    </row>
    <row r="36" spans="19:19" s="138" customFormat="1">
      <c r="S36" s="598"/>
    </row>
    <row r="37" spans="19:19" s="138" customFormat="1">
      <c r="S37" s="598"/>
    </row>
    <row r="38" spans="19:19" s="138" customFormat="1">
      <c r="S38" s="598"/>
    </row>
    <row r="39" spans="19:19" s="138" customFormat="1">
      <c r="S39" s="598"/>
    </row>
    <row r="40" spans="19:19" s="138" customFormat="1">
      <c r="S40" s="598"/>
    </row>
    <row r="41" spans="19:19" s="138" customFormat="1">
      <c r="S41" s="598"/>
    </row>
    <row r="42" spans="19:19" s="138" customFormat="1">
      <c r="S42" s="598"/>
    </row>
    <row r="43" spans="19:19" s="138" customFormat="1">
      <c r="S43" s="598"/>
    </row>
    <row r="44" spans="19:19" s="138" customFormat="1">
      <c r="S44" s="598"/>
    </row>
    <row r="45" spans="19:19" s="138" customFormat="1">
      <c r="S45" s="598"/>
    </row>
    <row r="46" spans="19:19" s="138" customFormat="1">
      <c r="S46" s="598"/>
    </row>
    <row r="47" spans="19:19" s="138" customFormat="1">
      <c r="S47" s="598"/>
    </row>
    <row r="48" spans="19:19" s="138" customFormat="1">
      <c r="S48" s="598"/>
    </row>
    <row r="49" spans="19:19" s="138" customFormat="1">
      <c r="S49" s="598"/>
    </row>
    <row r="50" spans="19:19" s="138" customFormat="1">
      <c r="S50" s="598"/>
    </row>
    <row r="51" spans="19:19" s="138" customFormat="1">
      <c r="S51" s="598"/>
    </row>
    <row r="52" spans="19:19" s="138" customFormat="1">
      <c r="S52" s="598"/>
    </row>
    <row r="53" spans="19:19" s="138" customFormat="1">
      <c r="S53" s="598"/>
    </row>
    <row r="54" spans="19:19" s="138" customFormat="1">
      <c r="S54" s="598"/>
    </row>
    <row r="55" spans="19:19" s="138" customFormat="1">
      <c r="S55" s="598"/>
    </row>
    <row r="56" spans="19:19" s="138" customFormat="1">
      <c r="S56" s="598"/>
    </row>
    <row r="57" spans="19:19" s="138" customFormat="1">
      <c r="S57" s="598"/>
    </row>
    <row r="58" spans="19:19" s="138" customFormat="1">
      <c r="S58" s="598"/>
    </row>
    <row r="59" spans="19:19" s="138" customFormat="1">
      <c r="S59" s="598"/>
    </row>
    <row r="60" spans="19:19" s="138" customFormat="1">
      <c r="S60" s="598"/>
    </row>
    <row r="61" spans="19:19" s="138" customFormat="1">
      <c r="S61" s="598"/>
    </row>
    <row r="62" spans="19:19" s="138" customFormat="1">
      <c r="S62" s="598"/>
    </row>
    <row r="63" spans="19:19" s="138" customFormat="1">
      <c r="S63" s="598"/>
    </row>
    <row r="64" spans="19:19" s="138" customFormat="1">
      <c r="S64" s="598"/>
    </row>
    <row r="65" spans="19:19" s="138" customFormat="1">
      <c r="S65" s="598"/>
    </row>
    <row r="66" spans="19:19" s="138" customFormat="1">
      <c r="S66" s="598"/>
    </row>
    <row r="67" spans="19:19" s="138" customFormat="1">
      <c r="S67" s="598"/>
    </row>
    <row r="68" spans="19:19" s="138" customFormat="1">
      <c r="S68" s="598"/>
    </row>
    <row r="69" spans="19:19" s="138" customFormat="1">
      <c r="S69" s="598"/>
    </row>
    <row r="70" spans="19:19" s="138" customFormat="1">
      <c r="S70" s="598"/>
    </row>
    <row r="71" spans="19:19" s="138" customFormat="1">
      <c r="S71" s="598"/>
    </row>
    <row r="72" spans="19:19" s="138" customFormat="1">
      <c r="S72" s="598"/>
    </row>
    <row r="73" spans="19:19" s="138" customFormat="1">
      <c r="S73" s="598"/>
    </row>
    <row r="74" spans="19:19" s="138" customFormat="1">
      <c r="S74" s="598"/>
    </row>
    <row r="75" spans="19:19" s="138" customFormat="1">
      <c r="S75" s="598"/>
    </row>
    <row r="76" spans="19:19" s="138" customFormat="1">
      <c r="S76" s="598"/>
    </row>
    <row r="77" spans="19:19" s="138" customFormat="1">
      <c r="S77" s="598"/>
    </row>
    <row r="78" spans="19:19" s="138" customFormat="1">
      <c r="S78" s="598"/>
    </row>
    <row r="79" spans="19:19" s="138" customFormat="1">
      <c r="S79" s="598"/>
    </row>
    <row r="80" spans="19:19" s="138" customFormat="1">
      <c r="S80" s="598"/>
    </row>
    <row r="81" spans="19:19" s="138" customFormat="1">
      <c r="S81" s="598"/>
    </row>
    <row r="82" spans="19:19" s="138" customFormat="1">
      <c r="S82" s="598"/>
    </row>
    <row r="83" spans="19:19" s="138" customFormat="1">
      <c r="S83" s="598"/>
    </row>
    <row r="84" spans="19:19" s="138" customFormat="1">
      <c r="S84" s="598"/>
    </row>
    <row r="85" spans="19:19" s="138" customFormat="1">
      <c r="S85" s="598"/>
    </row>
    <row r="86" spans="19:19" s="138" customFormat="1">
      <c r="S86" s="598"/>
    </row>
    <row r="87" spans="19:19" s="138" customFormat="1">
      <c r="S87" s="598"/>
    </row>
    <row r="88" spans="19:19" s="138" customFormat="1">
      <c r="S88" s="598"/>
    </row>
    <row r="89" spans="19:19" s="138" customFormat="1">
      <c r="S89" s="598"/>
    </row>
    <row r="90" spans="19:19" s="138" customFormat="1">
      <c r="S90" s="598"/>
    </row>
    <row r="91" spans="19:19" s="138" customFormat="1">
      <c r="S91" s="598"/>
    </row>
    <row r="92" spans="19:19" s="138" customFormat="1">
      <c r="S92" s="598"/>
    </row>
    <row r="93" spans="19:19" s="138" customFormat="1">
      <c r="S93" s="598"/>
    </row>
    <row r="94" spans="19:19" s="138" customFormat="1">
      <c r="S94" s="598"/>
    </row>
    <row r="95" spans="19:19" s="138" customFormat="1">
      <c r="S95" s="598"/>
    </row>
    <row r="96" spans="19:19" s="138" customFormat="1">
      <c r="S96" s="598"/>
    </row>
    <row r="97" spans="19:19" s="138" customFormat="1">
      <c r="S97" s="598"/>
    </row>
    <row r="98" spans="19:19" s="138" customFormat="1">
      <c r="S98" s="598"/>
    </row>
    <row r="99" spans="19:19" s="138" customFormat="1">
      <c r="S99" s="598"/>
    </row>
    <row r="100" spans="19:19" s="138" customFormat="1">
      <c r="S100" s="598"/>
    </row>
    <row r="101" spans="19:19" s="138" customFormat="1">
      <c r="S101" s="598"/>
    </row>
    <row r="102" spans="19:19" s="138" customFormat="1">
      <c r="S102" s="598"/>
    </row>
    <row r="103" spans="19:19" s="138" customFormat="1">
      <c r="S103" s="598"/>
    </row>
    <row r="104" spans="19:19" s="138" customFormat="1">
      <c r="S104" s="598"/>
    </row>
    <row r="105" spans="19:19" s="138" customFormat="1">
      <c r="S105" s="598"/>
    </row>
    <row r="106" spans="19:19" s="138" customFormat="1">
      <c r="S106" s="598"/>
    </row>
    <row r="107" spans="19:19" s="138" customFormat="1">
      <c r="S107" s="598"/>
    </row>
    <row r="108" spans="19:19" s="138" customFormat="1">
      <c r="S108" s="598"/>
    </row>
    <row r="109" spans="19:19" s="138" customFormat="1">
      <c r="S109" s="598"/>
    </row>
    <row r="110" spans="19:19" s="138" customFormat="1">
      <c r="S110" s="598"/>
    </row>
    <row r="111" spans="19:19" s="138" customFormat="1">
      <c r="S111" s="598"/>
    </row>
    <row r="112" spans="19:19" s="138" customFormat="1">
      <c r="S112" s="598"/>
    </row>
    <row r="113" spans="19:19" s="138" customFormat="1">
      <c r="S113" s="598"/>
    </row>
    <row r="114" spans="19:19" s="138" customFormat="1">
      <c r="S114" s="598"/>
    </row>
    <row r="115" spans="19:19" s="138" customFormat="1">
      <c r="S115" s="598"/>
    </row>
    <row r="116" spans="19:19" s="138" customFormat="1">
      <c r="S116" s="598"/>
    </row>
    <row r="117" spans="19:19" s="138" customFormat="1">
      <c r="S117" s="598"/>
    </row>
    <row r="118" spans="19:19" s="138" customFormat="1">
      <c r="S118" s="598"/>
    </row>
    <row r="119" spans="19:19" s="138" customFormat="1">
      <c r="S119" s="598"/>
    </row>
  </sheetData>
  <sheetProtection selectLockedCells="1"/>
  <mergeCells count="102">
    <mergeCell ref="B5:AH5"/>
    <mergeCell ref="E6:J6"/>
    <mergeCell ref="L6:Q6"/>
    <mergeCell ref="R6:W6"/>
    <mergeCell ref="X6:Z6"/>
    <mergeCell ref="AA6:AD6"/>
    <mergeCell ref="AE6:AH6"/>
    <mergeCell ref="AB11:AB12"/>
    <mergeCell ref="AC11:AH12"/>
    <mergeCell ref="B7:AH7"/>
    <mergeCell ref="B8:AH8"/>
    <mergeCell ref="B9:C9"/>
    <mergeCell ref="D9:G9"/>
    <mergeCell ref="I9:S9"/>
    <mergeCell ref="U9:W9"/>
    <mergeCell ref="Y9:AH9"/>
    <mergeCell ref="B10:AH10"/>
    <mergeCell ref="B11:B12"/>
    <mergeCell ref="C11:J12"/>
    <mergeCell ref="K11:K12"/>
    <mergeCell ref="L11:Q12"/>
    <mergeCell ref="S11:S12"/>
    <mergeCell ref="T11:AA12"/>
    <mergeCell ref="B1:AH1"/>
    <mergeCell ref="B2:D2"/>
    <mergeCell ref="E2:J2"/>
    <mergeCell ref="B3:AH3"/>
    <mergeCell ref="B4:D4"/>
    <mergeCell ref="E4:K4"/>
    <mergeCell ref="L4:O4"/>
    <mergeCell ref="P4:V4"/>
    <mergeCell ref="W4:X4"/>
    <mergeCell ref="Y4:AH4"/>
    <mergeCell ref="U2:AH2"/>
    <mergeCell ref="L2:T2"/>
    <mergeCell ref="AP15:AQ15"/>
    <mergeCell ref="AP16:AQ16"/>
    <mergeCell ref="C13:J13"/>
    <mergeCell ref="T13:AA13"/>
    <mergeCell ref="AP13:AQ13"/>
    <mergeCell ref="C14:J14"/>
    <mergeCell ref="T14:AA14"/>
    <mergeCell ref="AP14:AQ14"/>
    <mergeCell ref="L15:Q15"/>
    <mergeCell ref="AC13:AH13"/>
    <mergeCell ref="AC14:AH14"/>
    <mergeCell ref="L13:Q13"/>
    <mergeCell ref="L14:Q14"/>
    <mergeCell ref="AC15:AH15"/>
    <mergeCell ref="C15:J15"/>
    <mergeCell ref="T15:AA15"/>
    <mergeCell ref="C16:J16"/>
    <mergeCell ref="T16:AA16"/>
    <mergeCell ref="AC16:AH16"/>
    <mergeCell ref="L16:Q16"/>
    <mergeCell ref="C19:J19"/>
    <mergeCell ref="T19:AA19"/>
    <mergeCell ref="C20:J20"/>
    <mergeCell ref="C17:J17"/>
    <mergeCell ref="C18:J18"/>
    <mergeCell ref="L22:Q22"/>
    <mergeCell ref="AC18:AH18"/>
    <mergeCell ref="C23:J23"/>
    <mergeCell ref="T23:AA23"/>
    <mergeCell ref="AC19:AH19"/>
    <mergeCell ref="AC21:AH21"/>
    <mergeCell ref="AC22:AH22"/>
    <mergeCell ref="AC23:AH23"/>
    <mergeCell ref="AC17:AH17"/>
    <mergeCell ref="L23:Q23"/>
    <mergeCell ref="L17:Q17"/>
    <mergeCell ref="T20:AA20"/>
    <mergeCell ref="T17:AA17"/>
    <mergeCell ref="T18:AA18"/>
    <mergeCell ref="L20:Q20"/>
    <mergeCell ref="L18:Q18"/>
    <mergeCell ref="L19:Q19"/>
    <mergeCell ref="AC20:AH20"/>
    <mergeCell ref="L21:Q21"/>
    <mergeCell ref="C24:J24"/>
    <mergeCell ref="T24:AA24"/>
    <mergeCell ref="C21:J21"/>
    <mergeCell ref="B28:AH28"/>
    <mergeCell ref="B29:C29"/>
    <mergeCell ref="D29:H29"/>
    <mergeCell ref="I29:J29"/>
    <mergeCell ref="L29:T29"/>
    <mergeCell ref="U29:V29"/>
    <mergeCell ref="W29:AH29"/>
    <mergeCell ref="C25:J25"/>
    <mergeCell ref="T25:AA25"/>
    <mergeCell ref="B27:F27"/>
    <mergeCell ref="G27:Q27"/>
    <mergeCell ref="S27:W27"/>
    <mergeCell ref="X27:AH27"/>
    <mergeCell ref="T21:AA21"/>
    <mergeCell ref="C22:J22"/>
    <mergeCell ref="T22:AA22"/>
    <mergeCell ref="L25:Q25"/>
    <mergeCell ref="AC25:AH25"/>
    <mergeCell ref="AC24:AH24"/>
    <mergeCell ref="L24:Q24"/>
  </mergeCells>
  <conditionalFormatting sqref="B9:C9">
    <cfRule type="iconSet" priority="40">
      <iconSet showValue="0" reverse="1">
        <cfvo type="percent" val="0"/>
        <cfvo type="num" val="1" gte="0"/>
        <cfvo type="num" val="2" gte="0"/>
      </iconSet>
    </cfRule>
  </conditionalFormatting>
  <conditionalFormatting sqref="B29:C29">
    <cfRule type="iconSet" priority="34">
      <iconSet showValue="0" reverse="1">
        <cfvo type="percent" val="0"/>
        <cfvo type="num" val="1" gte="0"/>
        <cfvo type="num" val="2" gte="0"/>
      </iconSet>
    </cfRule>
  </conditionalFormatting>
  <conditionalFormatting sqref="H9">
    <cfRule type="iconSet" priority="36">
      <iconSet showValue="0" reverse="1">
        <cfvo type="percent" val="0"/>
        <cfvo type="num" val="1" gte="0"/>
        <cfvo type="num" val="2" gte="0"/>
      </iconSet>
    </cfRule>
  </conditionalFormatting>
  <conditionalFormatting sqref="I29:J29">
    <cfRule type="iconSet" priority="33">
      <iconSet showValue="0" reverse="1">
        <cfvo type="percent" val="0"/>
        <cfvo type="num" val="1" gte="0"/>
        <cfvo type="num" val="2" gte="0"/>
      </iconSet>
    </cfRule>
  </conditionalFormatting>
  <conditionalFormatting sqref="T9">
    <cfRule type="iconSet" priority="35">
      <iconSet showValue="0" reverse="1">
        <cfvo type="percent" val="0"/>
        <cfvo type="num" val="1"/>
        <cfvo type="num" val="2"/>
      </iconSet>
    </cfRule>
  </conditionalFormatting>
  <conditionalFormatting sqref="U29:V29">
    <cfRule type="iconSet" priority="32">
      <iconSet showValue="0" reverse="1">
        <cfvo type="percent" val="0"/>
        <cfvo type="num" val="1"/>
        <cfvo type="num" val="2"/>
      </iconSet>
    </cfRule>
  </conditionalFormatting>
  <conditionalFormatting sqref="AP13:AQ13">
    <cfRule type="iconSet" priority="39">
      <iconSet showValue="0" reverse="1">
        <cfvo type="percent" val="0"/>
        <cfvo type="num" val="1" gte="0"/>
        <cfvo type="num" val="2" gte="0"/>
      </iconSet>
    </cfRule>
  </conditionalFormatting>
  <conditionalFormatting sqref="AP14:AQ14">
    <cfRule type="iconSet" priority="38">
      <iconSet showValue="0" reverse="1">
        <cfvo type="percent" val="0"/>
        <cfvo type="num" val="1" gte="0"/>
        <cfvo type="num" val="2" gte="0"/>
      </iconSet>
    </cfRule>
  </conditionalFormatting>
  <conditionalFormatting sqref="AP15:AQ15">
    <cfRule type="iconSet" priority="37">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C1026BB4-E503-49BB-82CD-793EFAB9BFF2}">
      <formula1>1</formula1>
    </dataValidation>
    <dataValidation type="whole" operator="greaterThan" allowBlank="1" showErrorMessage="1" sqref="I26" xr:uid="{16639FFF-C846-471C-9382-024E43829104}">
      <formula1>120</formula1>
    </dataValidation>
    <dataValidation type="list" allowBlank="1" showErrorMessage="1" error="Number Should be from 1 to 3" sqref="L13:L25 AC13:AH25" xr:uid="{BDD31881-C7DA-4862-8A56-4E224926D98A}">
      <formula1>$AU$13:$AU$16</formula1>
    </dataValidation>
  </dataValidations>
  <printOptions horizontalCentered="1" verticalCentered="1"/>
  <pageMargins left="0" right="0" top="0.25" bottom="0" header="0.3" footer="0.3"/>
  <pageSetup paperSize="9" scale="92" orientation="portrait" r:id="rId1"/>
  <headerFooter>
    <oddFooter>&amp;L_x000D_&amp;1#&amp;"Calibri"&amp;10&amp;K000000 Data sensitivity - Public</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3" id="{1257658F-55F2-4CC4-9A9B-1264A717734F}">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2" id="{84DB61D9-9ACF-495C-80EF-868A0518CD7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31" id="{54F66939-1FC5-4629-A0C8-9B4A5F71097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1" id="{AEBD87B4-36E8-4EBB-A170-033DF2C7A015}">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AC13:AC25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theme="9" tint="0.59999389629810485"/>
  </sheetPr>
  <dimension ref="A1:O95"/>
  <sheetViews>
    <sheetView zoomScaleNormal="100" workbookViewId="0">
      <selection sqref="A1:G19"/>
    </sheetView>
  </sheetViews>
  <sheetFormatPr defaultColWidth="9.109375" defaultRowHeight="14.4"/>
  <cols>
    <col min="1" max="1" width="11" style="5" customWidth="1"/>
    <col min="2" max="3" width="13.6640625" style="5" customWidth="1"/>
    <col min="4" max="6" width="14.6640625" style="5" customWidth="1"/>
    <col min="7" max="7" width="16" style="5" customWidth="1"/>
    <col min="8" max="8" width="9.109375" style="5"/>
    <col min="9" max="9" width="10.109375" style="5" customWidth="1"/>
    <col min="10" max="10" width="11.109375" style="5" bestFit="1" customWidth="1"/>
    <col min="11" max="11" width="10.44140625" style="5" bestFit="1" customWidth="1"/>
    <col min="12" max="12" width="11" style="5" bestFit="1" customWidth="1"/>
    <col min="13" max="13" width="11.5546875" style="5" bestFit="1" customWidth="1"/>
    <col min="14" max="16384" width="9.109375" style="5"/>
  </cols>
  <sheetData>
    <row r="1" spans="1:13" ht="15" customHeight="1">
      <c r="A1" s="1913" t="s">
        <v>97</v>
      </c>
      <c r="B1" s="1914"/>
      <c r="C1" s="1914"/>
      <c r="D1" s="1914"/>
      <c r="E1" s="1914"/>
      <c r="F1" s="1914"/>
      <c r="G1" s="1915"/>
      <c r="K1" s="832">
        <v>18400</v>
      </c>
    </row>
    <row r="2" spans="1:13" ht="15" customHeight="1">
      <c r="A2" s="1916"/>
      <c r="B2" s="1916"/>
      <c r="C2" s="1916"/>
      <c r="D2" s="1916"/>
      <c r="E2" s="1916"/>
      <c r="F2" s="1916"/>
      <c r="G2" s="1917"/>
      <c r="J2" s="804"/>
    </row>
    <row r="3" spans="1:13" ht="42.75" customHeight="1">
      <c r="A3" s="1134" t="s">
        <v>108</v>
      </c>
      <c r="B3" s="1920" t="s">
        <v>109</v>
      </c>
      <c r="C3" s="1921"/>
      <c r="D3" s="1134" t="s">
        <v>110</v>
      </c>
      <c r="E3" s="1134" t="s">
        <v>111</v>
      </c>
      <c r="F3" s="1134" t="s">
        <v>112</v>
      </c>
      <c r="G3" s="1134" t="s">
        <v>113</v>
      </c>
      <c r="H3" s="804"/>
      <c r="I3" s="804"/>
    </row>
    <row r="4" spans="1:13" ht="15">
      <c r="A4" s="1135" t="s">
        <v>108</v>
      </c>
      <c r="B4" s="1922" t="s">
        <v>525</v>
      </c>
      <c r="C4" s="1923"/>
      <c r="D4" s="1136">
        <v>2976</v>
      </c>
      <c r="E4" s="1136">
        <v>11136</v>
      </c>
      <c r="F4" s="1137">
        <v>36989</v>
      </c>
      <c r="G4" s="1138">
        <v>36989</v>
      </c>
      <c r="H4" s="699"/>
      <c r="I4" s="699"/>
      <c r="J4" s="699"/>
      <c r="K4" s="699"/>
      <c r="L4" s="804"/>
      <c r="M4" s="804"/>
    </row>
    <row r="5" spans="1:13" ht="15">
      <c r="A5" s="1139"/>
      <c r="B5" s="1907" t="s">
        <v>526</v>
      </c>
      <c r="C5" s="1906"/>
      <c r="D5" s="1187">
        <v>2976</v>
      </c>
      <c r="E5" s="1187">
        <v>11136</v>
      </c>
      <c r="F5" s="1188">
        <v>36989</v>
      </c>
      <c r="G5" s="1189">
        <v>36989</v>
      </c>
      <c r="H5"/>
      <c r="I5"/>
      <c r="J5"/>
      <c r="K5"/>
    </row>
    <row r="6" spans="1:13" ht="15">
      <c r="A6" s="1924" t="s">
        <v>127</v>
      </c>
      <c r="B6" s="1905" t="s">
        <v>527</v>
      </c>
      <c r="C6" s="1906"/>
      <c r="D6" s="1140">
        <v>0</v>
      </c>
      <c r="E6" s="1141">
        <v>0</v>
      </c>
      <c r="F6" s="1141">
        <v>0</v>
      </c>
      <c r="G6" s="1142">
        <v>0</v>
      </c>
      <c r="H6"/>
      <c r="I6"/>
      <c r="J6"/>
      <c r="K6"/>
    </row>
    <row r="7" spans="1:13" ht="15">
      <c r="A7" s="1909"/>
      <c r="B7" s="1905" t="s">
        <v>528</v>
      </c>
      <c r="C7" s="1906"/>
      <c r="D7" s="1140">
        <v>0</v>
      </c>
      <c r="E7" s="1141">
        <v>0</v>
      </c>
      <c r="F7" s="1141">
        <v>0</v>
      </c>
      <c r="G7" s="1142">
        <v>0</v>
      </c>
    </row>
    <row r="8" spans="1:13" ht="15">
      <c r="A8" s="1909"/>
      <c r="B8" s="1905" t="s">
        <v>529</v>
      </c>
      <c r="C8" s="1906"/>
      <c r="D8" s="1140">
        <v>0</v>
      </c>
      <c r="E8" s="1141">
        <v>0</v>
      </c>
      <c r="F8" s="1141">
        <v>0</v>
      </c>
      <c r="G8" s="1142">
        <v>0</v>
      </c>
    </row>
    <row r="9" spans="1:13" ht="15">
      <c r="A9" s="1909"/>
      <c r="B9" s="1905" t="s">
        <v>530</v>
      </c>
      <c r="C9" s="1906"/>
      <c r="D9" s="1140">
        <v>0</v>
      </c>
      <c r="E9" s="1141">
        <v>1</v>
      </c>
      <c r="F9" s="1141">
        <v>1</v>
      </c>
      <c r="G9" s="1142">
        <v>1</v>
      </c>
    </row>
    <row r="10" spans="1:13" ht="15">
      <c r="A10" s="1909"/>
      <c r="B10" s="1905" t="s">
        <v>531</v>
      </c>
      <c r="C10" s="1906"/>
      <c r="D10" s="1140">
        <v>0</v>
      </c>
      <c r="E10" s="1141">
        <v>0</v>
      </c>
      <c r="F10" s="1141">
        <v>0</v>
      </c>
      <c r="G10" s="1142">
        <v>0</v>
      </c>
    </row>
    <row r="11" spans="1:13" ht="15">
      <c r="A11" s="1909"/>
      <c r="B11" s="1905" t="s">
        <v>532</v>
      </c>
      <c r="C11" s="1906"/>
      <c r="D11" s="1140">
        <v>0</v>
      </c>
      <c r="E11" s="1141">
        <v>0</v>
      </c>
      <c r="F11" s="1141">
        <v>0</v>
      </c>
      <c r="G11" s="1142">
        <v>0</v>
      </c>
    </row>
    <row r="12" spans="1:13" ht="15">
      <c r="A12" s="1909"/>
      <c r="B12" s="1905" t="s">
        <v>533</v>
      </c>
      <c r="C12" s="1906"/>
      <c r="D12" s="1140">
        <v>0</v>
      </c>
      <c r="E12" s="1141">
        <v>0</v>
      </c>
      <c r="F12" s="1141">
        <v>0</v>
      </c>
      <c r="G12" s="1142">
        <v>0</v>
      </c>
    </row>
    <row r="13" spans="1:13" ht="15">
      <c r="A13" s="1909"/>
      <c r="B13" s="1905" t="s">
        <v>534</v>
      </c>
      <c r="C13" s="1906"/>
      <c r="D13" s="1140">
        <v>0</v>
      </c>
      <c r="E13" s="1141">
        <v>0</v>
      </c>
      <c r="F13" s="1141">
        <v>0</v>
      </c>
      <c r="G13" s="1142">
        <v>0</v>
      </c>
    </row>
    <row r="14" spans="1:13" ht="15">
      <c r="A14" s="1910"/>
      <c r="B14" s="1905" t="s">
        <v>535</v>
      </c>
      <c r="C14" s="1906"/>
      <c r="D14" s="1140">
        <v>0</v>
      </c>
      <c r="E14" s="1141">
        <v>0</v>
      </c>
      <c r="F14" s="1141">
        <v>0</v>
      </c>
      <c r="G14" s="1142">
        <v>0</v>
      </c>
    </row>
    <row r="15" spans="1:13" ht="15">
      <c r="A15" s="1908" t="s">
        <v>125</v>
      </c>
      <c r="B15" s="1907" t="s">
        <v>536</v>
      </c>
      <c r="C15" s="1906"/>
      <c r="D15" s="1143">
        <v>0</v>
      </c>
      <c r="E15" s="1143">
        <v>1</v>
      </c>
      <c r="F15" s="1144">
        <v>4</v>
      </c>
      <c r="G15" s="1145">
        <v>4</v>
      </c>
    </row>
    <row r="16" spans="1:13" ht="15">
      <c r="A16" s="1909"/>
      <c r="B16" s="1907" t="s">
        <v>537</v>
      </c>
      <c r="C16" s="1906"/>
      <c r="D16" s="1146">
        <v>2</v>
      </c>
      <c r="E16" s="1143">
        <v>5</v>
      </c>
      <c r="F16" s="1143">
        <v>19</v>
      </c>
      <c r="G16" s="1145">
        <v>19</v>
      </c>
    </row>
    <row r="17" spans="1:15" ht="15">
      <c r="A17" s="1909"/>
      <c r="B17" s="1907" t="s">
        <v>538</v>
      </c>
      <c r="C17" s="1906"/>
      <c r="D17" s="1143">
        <v>0</v>
      </c>
      <c r="E17" s="1144">
        <v>0</v>
      </c>
      <c r="F17" s="1144">
        <v>1</v>
      </c>
      <c r="G17" s="1145">
        <v>1</v>
      </c>
    </row>
    <row r="18" spans="1:15" ht="15">
      <c r="A18" s="1909"/>
      <c r="B18" s="1907" t="s">
        <v>539</v>
      </c>
      <c r="C18" s="1906"/>
      <c r="D18" s="1146">
        <v>1</v>
      </c>
      <c r="E18" s="1146">
        <v>4</v>
      </c>
      <c r="F18" s="1147">
        <v>18</v>
      </c>
      <c r="G18" s="1145">
        <v>18</v>
      </c>
    </row>
    <row r="19" spans="1:15" ht="15">
      <c r="A19" s="1910"/>
      <c r="B19" s="1918" t="s">
        <v>540</v>
      </c>
      <c r="C19" s="1919"/>
      <c r="D19" s="1148">
        <v>0</v>
      </c>
      <c r="E19" s="1149">
        <v>0</v>
      </c>
      <c r="F19" s="1149">
        <v>0</v>
      </c>
      <c r="G19" s="1195">
        <v>0</v>
      </c>
    </row>
    <row r="20" spans="1:15">
      <c r="I20" s="925" t="s">
        <v>108</v>
      </c>
      <c r="J20" s="1911" t="s">
        <v>109</v>
      </c>
      <c r="K20" s="1912"/>
      <c r="L20" s="925" t="s">
        <v>110</v>
      </c>
      <c r="M20" s="925" t="s">
        <v>111</v>
      </c>
      <c r="N20" s="925" t="s">
        <v>112</v>
      </c>
      <c r="O20" s="925" t="s">
        <v>113</v>
      </c>
    </row>
    <row r="22" spans="1:15" ht="45.75" customHeight="1">
      <c r="A22" s="1775" t="s">
        <v>541</v>
      </c>
      <c r="B22" s="1776"/>
      <c r="C22" s="1776"/>
      <c r="D22" s="1776"/>
      <c r="E22" s="1776"/>
      <c r="F22" s="1776"/>
      <c r="G22" s="1776"/>
      <c r="I22" s="46" t="s">
        <v>389</v>
      </c>
      <c r="J22" s="822">
        <f>AVERAGE(E24:E95)</f>
        <v>0.84131948051948058</v>
      </c>
    </row>
    <row r="23" spans="1:15" ht="42.75" customHeight="1">
      <c r="A23" s="42" t="s">
        <v>391</v>
      </c>
      <c r="B23" s="42" t="s">
        <v>392</v>
      </c>
      <c r="C23" s="42" t="s">
        <v>393</v>
      </c>
      <c r="D23" s="42" t="s">
        <v>394</v>
      </c>
      <c r="E23" s="42" t="s">
        <v>542</v>
      </c>
      <c r="F23" s="42" t="s">
        <v>395</v>
      </c>
      <c r="G23" s="42" t="s">
        <v>396</v>
      </c>
      <c r="I23" s="46" t="s">
        <v>397</v>
      </c>
      <c r="J23" s="823">
        <f>HSE!AE6</f>
        <v>0.875</v>
      </c>
    </row>
    <row r="24" spans="1:15" ht="15.75" customHeight="1">
      <c r="A24" s="1215" t="s">
        <v>399</v>
      </c>
      <c r="B24" s="1232"/>
      <c r="C24" s="1232"/>
      <c r="D24" s="1223"/>
      <c r="E24" s="1224"/>
      <c r="F24" s="1233"/>
      <c r="G24" s="1216"/>
    </row>
    <row r="25" spans="1:15" ht="15.75" customHeight="1">
      <c r="A25" s="1215" t="s">
        <v>400</v>
      </c>
      <c r="B25" s="1232"/>
      <c r="C25" s="1232"/>
      <c r="D25" s="1223"/>
      <c r="E25" s="1224"/>
      <c r="F25" s="1233"/>
      <c r="G25" s="1216"/>
    </row>
    <row r="26" spans="1:15" ht="15.75" customHeight="1">
      <c r="A26" s="1215" t="s">
        <v>401</v>
      </c>
      <c r="B26" s="1232"/>
      <c r="C26" s="1232"/>
      <c r="D26" s="1223"/>
      <c r="E26" s="1224"/>
      <c r="F26" s="1233"/>
      <c r="G26" s="1216"/>
    </row>
    <row r="27" spans="1:15" ht="15.75" customHeight="1">
      <c r="A27" s="1234" t="s">
        <v>402</v>
      </c>
      <c r="B27" s="1258">
        <v>46224</v>
      </c>
      <c r="C27" s="1258">
        <v>46221</v>
      </c>
      <c r="D27" s="1259">
        <v>5</v>
      </c>
      <c r="E27" s="1260">
        <v>0.78</v>
      </c>
      <c r="F27" s="1261">
        <v>46221</v>
      </c>
      <c r="G27" s="1262">
        <f t="shared" ref="G27:G40" si="0">F27-C27</f>
        <v>0</v>
      </c>
    </row>
    <row r="28" spans="1:15" ht="15.75" customHeight="1">
      <c r="A28" s="1234" t="s">
        <v>403</v>
      </c>
      <c r="B28" s="1258">
        <v>46231</v>
      </c>
      <c r="C28" s="1258">
        <v>46229</v>
      </c>
      <c r="D28" s="1259">
        <v>6</v>
      </c>
      <c r="E28" s="1260">
        <v>0.8</v>
      </c>
      <c r="F28" s="1261">
        <v>46229</v>
      </c>
      <c r="G28" s="1262">
        <f t="shared" si="0"/>
        <v>0</v>
      </c>
    </row>
    <row r="29" spans="1:15" ht="15.75" customHeight="1">
      <c r="A29" s="1234" t="s">
        <v>404</v>
      </c>
      <c r="B29" s="1258">
        <v>46238</v>
      </c>
      <c r="C29" s="1258">
        <v>46236</v>
      </c>
      <c r="D29" s="1259">
        <v>4</v>
      </c>
      <c r="E29" s="1260">
        <v>0.83</v>
      </c>
      <c r="F29" s="1261">
        <v>46236</v>
      </c>
      <c r="G29" s="1262">
        <f t="shared" si="0"/>
        <v>0</v>
      </c>
    </row>
    <row r="30" spans="1:15" ht="15.75" customHeight="1">
      <c r="A30" s="1234" t="s">
        <v>405</v>
      </c>
      <c r="B30" s="1258">
        <v>46245</v>
      </c>
      <c r="C30" s="1258">
        <v>46243</v>
      </c>
      <c r="D30" s="1259">
        <v>3</v>
      </c>
      <c r="E30" s="1260">
        <v>0.85227272727272729</v>
      </c>
      <c r="F30" s="1261">
        <v>46244</v>
      </c>
      <c r="G30" s="1262">
        <f t="shared" si="0"/>
        <v>1</v>
      </c>
    </row>
    <row r="31" spans="1:15" ht="15.75" customHeight="1">
      <c r="A31" s="1234" t="s">
        <v>406</v>
      </c>
      <c r="B31" s="1258">
        <v>46252</v>
      </c>
      <c r="C31" s="1258">
        <v>46249</v>
      </c>
      <c r="D31" s="1211">
        <v>3</v>
      </c>
      <c r="E31" s="1212">
        <v>0.85229999999999995</v>
      </c>
      <c r="F31" s="1261">
        <v>46250</v>
      </c>
      <c r="G31" s="1262">
        <f t="shared" si="0"/>
        <v>1</v>
      </c>
    </row>
    <row r="32" spans="1:15" ht="15.75" customHeight="1">
      <c r="A32" s="1234" t="s">
        <v>407</v>
      </c>
      <c r="B32" s="1258">
        <v>46259</v>
      </c>
      <c r="C32" s="1258">
        <v>46256</v>
      </c>
      <c r="D32" s="1211">
        <v>4</v>
      </c>
      <c r="E32" s="1212">
        <v>0.82950000000000002</v>
      </c>
      <c r="F32" s="1261">
        <v>46258</v>
      </c>
      <c r="G32" s="1262">
        <f t="shared" si="0"/>
        <v>2</v>
      </c>
    </row>
    <row r="33" spans="1:7" ht="15.75" customHeight="1">
      <c r="A33" s="1234" t="s">
        <v>408</v>
      </c>
      <c r="B33" s="1258">
        <v>46266</v>
      </c>
      <c r="C33" s="1258">
        <v>46263</v>
      </c>
      <c r="D33" s="1211">
        <v>3</v>
      </c>
      <c r="E33" s="1212">
        <v>0.84899999999999998</v>
      </c>
      <c r="F33" s="1261">
        <v>46264</v>
      </c>
      <c r="G33" s="1262">
        <f t="shared" si="0"/>
        <v>1</v>
      </c>
    </row>
    <row r="34" spans="1:7" ht="15.75" customHeight="1">
      <c r="A34" s="1234" t="s">
        <v>409</v>
      </c>
      <c r="B34" s="1258">
        <v>46273</v>
      </c>
      <c r="C34" s="1258">
        <v>46268</v>
      </c>
      <c r="D34" s="1211">
        <v>3</v>
      </c>
      <c r="E34" s="1212">
        <v>0.84899999999999998</v>
      </c>
      <c r="F34" s="1261">
        <v>46271</v>
      </c>
      <c r="G34" s="1262">
        <f t="shared" si="0"/>
        <v>3</v>
      </c>
    </row>
    <row r="35" spans="1:7" ht="15.75" customHeight="1">
      <c r="A35" s="1234" t="s">
        <v>410</v>
      </c>
      <c r="B35" s="1258">
        <v>46280</v>
      </c>
      <c r="C35" s="1258">
        <v>46270</v>
      </c>
      <c r="D35" s="1211">
        <v>8</v>
      </c>
      <c r="E35" s="1212">
        <v>0.79549999999999998</v>
      </c>
      <c r="F35" s="1261">
        <v>46272</v>
      </c>
      <c r="G35" s="1262">
        <f t="shared" si="0"/>
        <v>2</v>
      </c>
    </row>
    <row r="36" spans="1:7" ht="15.75" customHeight="1">
      <c r="A36" s="1234" t="s">
        <v>411</v>
      </c>
      <c r="B36" s="1258">
        <v>46287</v>
      </c>
      <c r="C36" s="1258">
        <v>46282</v>
      </c>
      <c r="D36" s="1211">
        <v>8</v>
      </c>
      <c r="E36" s="1212">
        <v>0.84089999999999998</v>
      </c>
      <c r="F36" s="1261">
        <v>46284</v>
      </c>
      <c r="G36" s="1262">
        <f t="shared" si="0"/>
        <v>2</v>
      </c>
    </row>
    <row r="37" spans="1:7" ht="15.75" customHeight="1">
      <c r="A37" s="1234" t="s">
        <v>412</v>
      </c>
      <c r="B37" s="1258">
        <v>46294</v>
      </c>
      <c r="C37" s="1258">
        <v>46289</v>
      </c>
      <c r="D37" s="1211">
        <v>8</v>
      </c>
      <c r="E37" s="1212">
        <v>0.875</v>
      </c>
      <c r="F37" s="1261">
        <v>46291</v>
      </c>
      <c r="G37" s="1262">
        <f t="shared" si="0"/>
        <v>2</v>
      </c>
    </row>
    <row r="38" spans="1:7" ht="15.75" customHeight="1">
      <c r="A38" s="1234" t="s">
        <v>413</v>
      </c>
      <c r="B38" s="1258">
        <v>46301</v>
      </c>
      <c r="C38" s="1258">
        <v>46296</v>
      </c>
      <c r="D38" s="1211">
        <v>8</v>
      </c>
      <c r="E38" s="1212">
        <v>0.875</v>
      </c>
      <c r="F38" s="1261">
        <v>46300</v>
      </c>
      <c r="G38" s="1262">
        <f t="shared" si="0"/>
        <v>4</v>
      </c>
    </row>
    <row r="39" spans="1:7" ht="15.75" customHeight="1">
      <c r="A39" s="1234" t="s">
        <v>414</v>
      </c>
      <c r="B39" s="1258">
        <v>46308</v>
      </c>
      <c r="C39" s="1258">
        <v>46303</v>
      </c>
      <c r="D39" s="1211">
        <v>8</v>
      </c>
      <c r="E39" s="1212">
        <v>0.875</v>
      </c>
      <c r="F39" s="1261">
        <v>46306</v>
      </c>
      <c r="G39" s="1262">
        <f t="shared" si="0"/>
        <v>3</v>
      </c>
    </row>
    <row r="40" spans="1:7" ht="15.75" customHeight="1">
      <c r="A40" s="1234" t="s">
        <v>415</v>
      </c>
      <c r="B40" s="1258">
        <v>46315</v>
      </c>
      <c r="C40" s="1258">
        <v>46310</v>
      </c>
      <c r="D40" s="1211">
        <v>8</v>
      </c>
      <c r="E40" s="1212">
        <v>0.875</v>
      </c>
      <c r="F40" s="1261">
        <v>46314</v>
      </c>
      <c r="G40" s="1262">
        <f t="shared" si="0"/>
        <v>4</v>
      </c>
    </row>
    <row r="41" spans="1:7" ht="15.75" customHeight="1">
      <c r="A41" s="1234" t="s">
        <v>416</v>
      </c>
      <c r="B41" s="1210"/>
      <c r="C41" s="1210"/>
      <c r="D41" s="1211"/>
      <c r="E41" s="1214"/>
      <c r="F41" s="1210"/>
      <c r="G41" s="1213"/>
    </row>
    <row r="42" spans="1:7" ht="15.75" customHeight="1">
      <c r="A42" s="1234" t="s">
        <v>417</v>
      </c>
      <c r="B42" s="711"/>
      <c r="C42" s="711"/>
      <c r="D42" s="707"/>
      <c r="E42" s="820"/>
      <c r="F42" s="711"/>
      <c r="G42" s="708"/>
    </row>
    <row r="43" spans="1:7" ht="15.75" customHeight="1">
      <c r="A43" s="1234" t="s">
        <v>418</v>
      </c>
      <c r="B43" s="711"/>
      <c r="C43" s="711"/>
      <c r="D43" s="707"/>
      <c r="E43" s="820"/>
      <c r="F43" s="711"/>
      <c r="G43" s="708"/>
    </row>
    <row r="44" spans="1:7" ht="15.75" customHeight="1">
      <c r="A44" s="1234" t="s">
        <v>419</v>
      </c>
      <c r="B44" s="711"/>
      <c r="C44" s="711"/>
      <c r="D44" s="707"/>
      <c r="E44" s="820"/>
      <c r="F44" s="711"/>
      <c r="G44" s="708"/>
    </row>
    <row r="45" spans="1:7" ht="15.75" customHeight="1">
      <c r="A45" s="1234" t="s">
        <v>420</v>
      </c>
      <c r="B45" s="711"/>
      <c r="C45" s="711"/>
      <c r="D45" s="707"/>
      <c r="E45" s="820"/>
      <c r="F45" s="711"/>
      <c r="G45" s="708"/>
    </row>
    <row r="46" spans="1:7" ht="15.75" customHeight="1">
      <c r="A46" s="1234" t="s">
        <v>421</v>
      </c>
      <c r="B46" s="711"/>
      <c r="C46" s="711"/>
      <c r="D46" s="707"/>
      <c r="E46" s="820"/>
      <c r="F46" s="711"/>
      <c r="G46" s="708"/>
    </row>
    <row r="47" spans="1:7" ht="15.75" customHeight="1">
      <c r="A47" s="1234" t="s">
        <v>422</v>
      </c>
      <c r="B47" s="711"/>
      <c r="C47" s="711"/>
      <c r="D47" s="707"/>
      <c r="E47" s="820"/>
      <c r="F47" s="711"/>
      <c r="G47" s="708"/>
    </row>
    <row r="48" spans="1:7" ht="15.75" customHeight="1">
      <c r="A48" s="1234" t="s">
        <v>423</v>
      </c>
      <c r="B48" s="711"/>
      <c r="C48" s="711"/>
      <c r="D48" s="707"/>
      <c r="E48" s="820"/>
      <c r="F48" s="711"/>
      <c r="G48" s="708"/>
    </row>
    <row r="49" spans="1:7" ht="15.75" customHeight="1">
      <c r="A49" s="1234" t="s">
        <v>424</v>
      </c>
      <c r="B49" s="711"/>
      <c r="C49" s="711"/>
      <c r="D49" s="707"/>
      <c r="E49" s="820"/>
      <c r="F49" s="711"/>
      <c r="G49" s="708"/>
    </row>
    <row r="50" spans="1:7" ht="15.75" customHeight="1">
      <c r="A50" s="1234" t="s">
        <v>425</v>
      </c>
      <c r="B50" s="711"/>
      <c r="C50" s="711"/>
      <c r="D50" s="707"/>
      <c r="E50" s="820"/>
      <c r="F50" s="711"/>
      <c r="G50" s="708"/>
    </row>
    <row r="51" spans="1:7" ht="15.75" customHeight="1">
      <c r="A51" s="1234" t="s">
        <v>426</v>
      </c>
      <c r="B51" s="711"/>
      <c r="C51" s="711"/>
      <c r="D51" s="707"/>
      <c r="E51" s="820"/>
      <c r="F51" s="711"/>
      <c r="G51" s="708"/>
    </row>
    <row r="52" spans="1:7" ht="15.75" customHeight="1">
      <c r="A52" s="1234" t="s">
        <v>427</v>
      </c>
      <c r="B52" s="711"/>
      <c r="C52" s="711"/>
      <c r="D52" s="707"/>
      <c r="E52" s="820"/>
      <c r="F52" s="711"/>
      <c r="G52" s="708"/>
    </row>
    <row r="53" spans="1:7" ht="15.75" customHeight="1">
      <c r="A53" s="1234" t="s">
        <v>428</v>
      </c>
      <c r="B53" s="711"/>
      <c r="C53" s="711"/>
      <c r="D53" s="707"/>
      <c r="E53" s="820"/>
      <c r="F53" s="711"/>
      <c r="G53" s="708"/>
    </row>
    <row r="54" spans="1:7" ht="15.75" customHeight="1">
      <c r="A54" s="1234" t="s">
        <v>429</v>
      </c>
      <c r="B54" s="711"/>
      <c r="C54" s="711"/>
      <c r="D54" s="707"/>
      <c r="E54" s="820"/>
      <c r="F54" s="711"/>
      <c r="G54" s="708"/>
    </row>
    <row r="55" spans="1:7" ht="15.75" customHeight="1">
      <c r="A55" s="1234" t="s">
        <v>430</v>
      </c>
      <c r="B55" s="711"/>
      <c r="C55" s="711"/>
      <c r="D55" s="707"/>
      <c r="E55" s="820"/>
      <c r="F55" s="711"/>
      <c r="G55" s="708"/>
    </row>
    <row r="56" spans="1:7" ht="15.75" customHeight="1">
      <c r="A56" s="1234" t="s">
        <v>431</v>
      </c>
      <c r="B56" s="711"/>
      <c r="C56" s="711"/>
      <c r="D56" s="707"/>
      <c r="E56" s="820"/>
      <c r="F56" s="711"/>
      <c r="G56" s="708"/>
    </row>
    <row r="57" spans="1:7" ht="15.75" customHeight="1">
      <c r="A57" s="1234" t="s">
        <v>432</v>
      </c>
      <c r="B57" s="711"/>
      <c r="C57" s="711"/>
      <c r="D57" s="707"/>
      <c r="E57" s="820"/>
      <c r="F57" s="711"/>
      <c r="G57" s="708"/>
    </row>
    <row r="58" spans="1:7" ht="15.75" customHeight="1">
      <c r="A58" s="1234" t="s">
        <v>433</v>
      </c>
      <c r="B58" s="711"/>
      <c r="C58" s="711"/>
      <c r="D58" s="707"/>
      <c r="E58" s="820"/>
      <c r="F58" s="711"/>
      <c r="G58" s="708"/>
    </row>
    <row r="59" spans="1:7" ht="15.75" customHeight="1">
      <c r="A59" s="1234" t="s">
        <v>434</v>
      </c>
      <c r="B59" s="711"/>
      <c r="C59" s="711"/>
      <c r="D59" s="707"/>
      <c r="E59" s="820"/>
      <c r="F59" s="711"/>
      <c r="G59" s="708"/>
    </row>
    <row r="60" spans="1:7" ht="15.75" customHeight="1">
      <c r="A60" s="1234" t="s">
        <v>435</v>
      </c>
      <c r="B60" s="711"/>
      <c r="C60" s="711"/>
      <c r="D60" s="707"/>
      <c r="E60" s="820"/>
      <c r="F60" s="711"/>
      <c r="G60" s="708"/>
    </row>
    <row r="61" spans="1:7" ht="15.75" customHeight="1">
      <c r="A61" s="1234" t="s">
        <v>436</v>
      </c>
      <c r="B61" s="711"/>
      <c r="C61" s="711"/>
      <c r="D61" s="707"/>
      <c r="E61" s="820"/>
      <c r="F61" s="711"/>
      <c r="G61" s="708"/>
    </row>
    <row r="62" spans="1:7" ht="15.75" customHeight="1">
      <c r="A62" s="1234" t="s">
        <v>437</v>
      </c>
      <c r="B62" s="711"/>
      <c r="C62" s="711"/>
      <c r="D62" s="707"/>
      <c r="E62" s="820"/>
      <c r="F62" s="711"/>
      <c r="G62" s="708"/>
    </row>
    <row r="63" spans="1:7" ht="15.75" customHeight="1">
      <c r="A63" s="1234" t="s">
        <v>438</v>
      </c>
      <c r="B63" s="711"/>
      <c r="C63" s="711"/>
      <c r="D63" s="707"/>
      <c r="E63" s="820"/>
      <c r="F63" s="711"/>
      <c r="G63" s="708"/>
    </row>
    <row r="64" spans="1:7" ht="15.75" customHeight="1">
      <c r="A64" s="1234" t="s">
        <v>439</v>
      </c>
      <c r="B64" s="711"/>
      <c r="C64" s="711"/>
      <c r="D64" s="707"/>
      <c r="E64" s="820"/>
      <c r="F64" s="711"/>
      <c r="G64" s="708"/>
    </row>
    <row r="65" spans="1:7" ht="15.75" customHeight="1">
      <c r="A65" s="1234" t="s">
        <v>440</v>
      </c>
      <c r="B65" s="711"/>
      <c r="C65" s="711"/>
      <c r="D65" s="707"/>
      <c r="E65" s="820"/>
      <c r="F65" s="711"/>
      <c r="G65" s="708"/>
    </row>
    <row r="66" spans="1:7" ht="15.75" customHeight="1">
      <c r="A66" s="1234" t="s">
        <v>441</v>
      </c>
      <c r="B66" s="711"/>
      <c r="C66" s="711"/>
      <c r="D66" s="707"/>
      <c r="E66" s="820"/>
      <c r="F66" s="711"/>
      <c r="G66" s="708"/>
    </row>
    <row r="67" spans="1:7" ht="15.75" customHeight="1">
      <c r="A67" s="1234" t="s">
        <v>442</v>
      </c>
      <c r="B67" s="711"/>
      <c r="C67" s="711"/>
      <c r="D67" s="707"/>
      <c r="E67" s="820"/>
      <c r="F67" s="711"/>
      <c r="G67" s="708"/>
    </row>
    <row r="68" spans="1:7" ht="15.75" customHeight="1">
      <c r="A68" s="1234" t="s">
        <v>443</v>
      </c>
      <c r="B68" s="711"/>
      <c r="C68" s="711"/>
      <c r="D68" s="707"/>
      <c r="E68" s="820"/>
      <c r="F68" s="711"/>
      <c r="G68" s="708"/>
    </row>
    <row r="69" spans="1:7" ht="15.75" customHeight="1">
      <c r="A69" s="1234" t="s">
        <v>444</v>
      </c>
      <c r="B69" s="711"/>
      <c r="C69" s="711"/>
      <c r="D69" s="707"/>
      <c r="E69" s="820"/>
      <c r="F69" s="711"/>
      <c r="G69" s="708"/>
    </row>
    <row r="70" spans="1:7" ht="15.75" customHeight="1">
      <c r="A70" s="1234" t="s">
        <v>445</v>
      </c>
      <c r="B70" s="711"/>
      <c r="C70" s="711"/>
      <c r="D70" s="707"/>
      <c r="E70" s="820"/>
      <c r="F70" s="711"/>
      <c r="G70" s="708"/>
    </row>
    <row r="71" spans="1:7" ht="15.75" customHeight="1">
      <c r="A71" s="1234" t="s">
        <v>446</v>
      </c>
      <c r="B71" s="711"/>
      <c r="C71" s="711"/>
      <c r="D71" s="707"/>
      <c r="E71" s="820"/>
      <c r="F71" s="711"/>
      <c r="G71" s="708"/>
    </row>
    <row r="72" spans="1:7" ht="15.75" customHeight="1">
      <c r="A72" s="1234" t="s">
        <v>447</v>
      </c>
      <c r="B72" s="711"/>
      <c r="C72" s="711"/>
      <c r="D72" s="707"/>
      <c r="E72" s="820"/>
      <c r="F72" s="711"/>
      <c r="G72" s="708"/>
    </row>
    <row r="73" spans="1:7" ht="15.75" customHeight="1">
      <c r="A73" s="1234" t="s">
        <v>448</v>
      </c>
      <c r="B73" s="711"/>
      <c r="C73" s="711"/>
      <c r="D73" s="707"/>
      <c r="E73" s="820"/>
      <c r="F73" s="711"/>
      <c r="G73" s="708"/>
    </row>
    <row r="74" spans="1:7" ht="15.75" customHeight="1">
      <c r="A74" s="1234" t="s">
        <v>449</v>
      </c>
      <c r="B74" s="711"/>
      <c r="C74" s="711"/>
      <c r="D74" s="707"/>
      <c r="E74" s="820"/>
      <c r="F74" s="711"/>
      <c r="G74" s="708"/>
    </row>
    <row r="75" spans="1:7" ht="15.75" customHeight="1">
      <c r="A75" s="1234" t="s">
        <v>450</v>
      </c>
      <c r="B75" s="711"/>
      <c r="C75" s="711"/>
      <c r="D75" s="707"/>
      <c r="F75" s="711"/>
      <c r="G75" s="708"/>
    </row>
    <row r="76" spans="1:7" ht="15.75" customHeight="1">
      <c r="A76" s="1234" t="s">
        <v>451</v>
      </c>
      <c r="B76" s="711"/>
      <c r="C76" s="711"/>
      <c r="D76" s="707"/>
      <c r="E76" s="820"/>
      <c r="F76" s="711"/>
      <c r="G76" s="708"/>
    </row>
    <row r="77" spans="1:7" ht="15.75" customHeight="1">
      <c r="A77" s="1234" t="s">
        <v>452</v>
      </c>
      <c r="B77" s="711"/>
      <c r="C77" s="711"/>
      <c r="D77" s="707"/>
      <c r="E77" s="820"/>
      <c r="F77" s="711"/>
      <c r="G77" s="708"/>
    </row>
    <row r="78" spans="1:7" ht="15.75" customHeight="1">
      <c r="A78" s="1234" t="s">
        <v>453</v>
      </c>
      <c r="B78" s="711"/>
      <c r="C78" s="711"/>
      <c r="D78" s="707"/>
      <c r="E78" s="820"/>
      <c r="F78" s="711"/>
      <c r="G78" s="708"/>
    </row>
    <row r="79" spans="1:7" ht="15.75" customHeight="1">
      <c r="A79" s="1234" t="s">
        <v>454</v>
      </c>
      <c r="B79" s="711"/>
      <c r="C79" s="711"/>
      <c r="D79" s="707"/>
      <c r="E79" s="820"/>
      <c r="F79" s="711"/>
      <c r="G79" s="708"/>
    </row>
    <row r="80" spans="1:7" ht="15.75" customHeight="1">
      <c r="A80" s="1234" t="s">
        <v>455</v>
      </c>
      <c r="B80" s="711"/>
      <c r="C80" s="711"/>
      <c r="D80" s="707"/>
      <c r="E80" s="820"/>
      <c r="F80" s="711"/>
      <c r="G80" s="708"/>
    </row>
    <row r="81" spans="1:7" ht="15.75" customHeight="1">
      <c r="A81" s="1234" t="s">
        <v>456</v>
      </c>
      <c r="B81" s="711"/>
      <c r="C81" s="711"/>
      <c r="D81" s="707"/>
      <c r="E81" s="820"/>
      <c r="F81" s="711"/>
      <c r="G81" s="708"/>
    </row>
    <row r="82" spans="1:7" ht="15.75" customHeight="1">
      <c r="A82" s="1234" t="s">
        <v>457</v>
      </c>
      <c r="B82" s="711"/>
      <c r="C82" s="711"/>
      <c r="D82" s="707"/>
      <c r="E82" s="820"/>
      <c r="F82" s="711"/>
      <c r="G82" s="708"/>
    </row>
    <row r="83" spans="1:7" ht="15.75" customHeight="1">
      <c r="A83" s="1234" t="s">
        <v>458</v>
      </c>
      <c r="B83" s="711"/>
      <c r="C83" s="711"/>
      <c r="D83" s="707"/>
      <c r="E83" s="820"/>
      <c r="F83" s="711"/>
      <c r="G83" s="708"/>
    </row>
    <row r="84" spans="1:7" ht="15.75" customHeight="1">
      <c r="A84" s="1234" t="s">
        <v>459</v>
      </c>
      <c r="B84" s="711"/>
      <c r="C84" s="711"/>
      <c r="D84" s="707"/>
      <c r="E84" s="820"/>
      <c r="F84" s="711"/>
      <c r="G84" s="708"/>
    </row>
    <row r="85" spans="1:7" ht="15.75" customHeight="1">
      <c r="A85" s="1234" t="s">
        <v>460</v>
      </c>
      <c r="B85" s="711"/>
      <c r="C85" s="711"/>
      <c r="D85" s="707"/>
      <c r="E85" s="820"/>
      <c r="F85" s="711"/>
      <c r="G85" s="708"/>
    </row>
    <row r="86" spans="1:7" ht="15.75" customHeight="1">
      <c r="A86" s="1234" t="s">
        <v>461</v>
      </c>
      <c r="B86" s="711"/>
      <c r="C86" s="711"/>
      <c r="D86" s="707"/>
      <c r="E86" s="820"/>
      <c r="F86" s="711"/>
      <c r="G86" s="708"/>
    </row>
    <row r="87" spans="1:7" ht="15.75" customHeight="1">
      <c r="A87" s="1234" t="s">
        <v>462</v>
      </c>
      <c r="B87" s="711"/>
      <c r="C87" s="711"/>
      <c r="D87" s="707"/>
      <c r="E87" s="820"/>
      <c r="F87" s="711"/>
      <c r="G87" s="708"/>
    </row>
    <row r="88" spans="1:7" ht="15.75" customHeight="1">
      <c r="A88" s="1234" t="s">
        <v>463</v>
      </c>
      <c r="B88" s="711"/>
      <c r="C88" s="711"/>
      <c r="D88" s="707"/>
      <c r="E88" s="820"/>
      <c r="F88" s="711"/>
      <c r="G88" s="708"/>
    </row>
    <row r="89" spans="1:7" ht="15.75" customHeight="1">
      <c r="A89" s="1234" t="s">
        <v>464</v>
      </c>
      <c r="B89" s="711"/>
      <c r="C89" s="711"/>
      <c r="D89" s="707"/>
      <c r="E89" s="820"/>
      <c r="F89" s="711"/>
      <c r="G89" s="708"/>
    </row>
    <row r="90" spans="1:7" ht="15.75" customHeight="1">
      <c r="A90" s="1234" t="s">
        <v>465</v>
      </c>
      <c r="B90" s="711"/>
      <c r="C90" s="711"/>
      <c r="D90" s="707"/>
      <c r="E90" s="820"/>
      <c r="F90" s="711"/>
      <c r="G90" s="708"/>
    </row>
    <row r="91" spans="1:7" ht="15.75" customHeight="1">
      <c r="A91" s="1234" t="s">
        <v>466</v>
      </c>
      <c r="B91" s="711"/>
      <c r="C91" s="711"/>
      <c r="D91" s="707"/>
      <c r="E91" s="820"/>
      <c r="F91" s="711"/>
      <c r="G91" s="708"/>
    </row>
    <row r="92" spans="1:7" ht="15.75" customHeight="1">
      <c r="A92" s="1234" t="s">
        <v>467</v>
      </c>
      <c r="B92" s="711"/>
      <c r="C92" s="711"/>
      <c r="D92" s="707"/>
      <c r="E92" s="820"/>
      <c r="F92" s="711"/>
      <c r="G92" s="708"/>
    </row>
    <row r="93" spans="1:7" ht="15.75" customHeight="1">
      <c r="A93" s="1234" t="s">
        <v>468</v>
      </c>
      <c r="B93" s="711"/>
      <c r="C93" s="711"/>
      <c r="D93" s="707"/>
      <c r="E93" s="820"/>
      <c r="F93" s="711"/>
      <c r="G93" s="708"/>
    </row>
    <row r="94" spans="1:7" ht="15.75" customHeight="1">
      <c r="A94" s="1234" t="s">
        <v>469</v>
      </c>
      <c r="B94" s="711"/>
      <c r="C94" s="711"/>
      <c r="D94" s="707"/>
      <c r="E94" s="820"/>
      <c r="F94" s="711"/>
      <c r="G94" s="708"/>
    </row>
    <row r="95" spans="1:7" ht="15.75" customHeight="1">
      <c r="A95" s="1234" t="s">
        <v>470</v>
      </c>
      <c r="B95" s="824"/>
      <c r="C95" s="824"/>
      <c r="D95" s="709"/>
      <c r="E95" s="821"/>
      <c r="F95" s="709"/>
      <c r="G95" s="710"/>
    </row>
  </sheetData>
  <mergeCells count="22">
    <mergeCell ref="J20:K20"/>
    <mergeCell ref="A1:G2"/>
    <mergeCell ref="B19:C19"/>
    <mergeCell ref="B18:C18"/>
    <mergeCell ref="B3:C3"/>
    <mergeCell ref="B4:C4"/>
    <mergeCell ref="B9:C9"/>
    <mergeCell ref="A6:A14"/>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s>
  <phoneticPr fontId="98" type="noConversion"/>
  <dataValidations disablePrompts="1" count="1">
    <dataValidation allowBlank="1" showInputMessage="1" showErrorMessage="1" prompt="Medical Treatment Cases (Healed without Disabilities)" sqref="B7:C8" xr:uid="{5D76F12D-B3FA-455B-814E-37D5586B4FD1}"/>
  </dataValidations>
  <pageMargins left="0.7" right="0.7" top="0.75" bottom="0.75" header="0.3" footer="0.3"/>
  <pageSetup paperSize="9" orientation="portrait" horizontalDpi="1200" verticalDpi="1200" r:id="rId1"/>
  <headerFooter>
    <oddFooter>&amp;L_x000D_&amp;1#&amp;"Calibri"&amp;10&amp;K000000 Data sensitivity -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62C4-9431-4B39-8F00-9A87B47487B7}">
  <sheetPr>
    <pageSetUpPr fitToPage="1"/>
  </sheetPr>
  <dimension ref="B1:AJ66"/>
  <sheetViews>
    <sheetView showGridLines="0" topLeftCell="A18" zoomScale="70" zoomScaleNormal="70" workbookViewId="0">
      <selection activeCell="J13" sqref="J13"/>
    </sheetView>
  </sheetViews>
  <sheetFormatPr defaultColWidth="9.33203125" defaultRowHeight="13.8"/>
  <cols>
    <col min="1" max="1" width="6" style="533" customWidth="1"/>
    <col min="2" max="2" width="21.88671875" style="533" customWidth="1"/>
    <col min="3" max="6" width="17" style="533" customWidth="1"/>
    <col min="7" max="8" width="15.6640625" style="533" customWidth="1"/>
    <col min="9" max="9" width="18.88671875" style="533" customWidth="1"/>
    <col min="10" max="10" width="19.88671875" style="533" customWidth="1"/>
    <col min="11" max="11" width="26.6640625" style="533" customWidth="1"/>
    <col min="12" max="12" width="25.109375" style="533" customWidth="1"/>
    <col min="13" max="13" width="25.33203125" style="533" customWidth="1"/>
    <col min="14" max="15" width="15.6640625" style="533" customWidth="1"/>
    <col min="16" max="16" width="22.44140625" style="533" customWidth="1"/>
    <col min="17" max="20" width="15.6640625" style="533" customWidth="1"/>
    <col min="21" max="21" width="17.44140625" style="533" customWidth="1"/>
    <col min="22" max="23" width="15.6640625" style="533" customWidth="1"/>
    <col min="24" max="24" width="26.6640625" style="533" customWidth="1"/>
    <col min="25" max="26" width="15.6640625" style="533" customWidth="1"/>
    <col min="27" max="27" width="15.6640625" style="534" customWidth="1"/>
    <col min="28" max="32" width="15.6640625" style="533" customWidth="1"/>
    <col min="33" max="16384" width="9.33203125" style="533"/>
  </cols>
  <sheetData>
    <row r="1" spans="2:36" s="536" customFormat="1" ht="17.399999999999999">
      <c r="AA1" s="564"/>
    </row>
    <row r="2" spans="2:36" s="563" customFormat="1" ht="17.399999999999999">
      <c r="B2" s="565" t="s">
        <v>552</v>
      </c>
      <c r="C2" s="565"/>
      <c r="D2" s="565"/>
      <c r="E2" s="1943"/>
      <c r="F2" s="1943"/>
      <c r="G2" s="1943"/>
      <c r="H2" s="1943"/>
      <c r="I2" s="1943"/>
      <c r="J2" s="1943"/>
      <c r="K2" s="565" t="s">
        <v>553</v>
      </c>
      <c r="S2" s="1925"/>
      <c r="T2" s="1925"/>
    </row>
    <row r="3" spans="2:36" s="563" customFormat="1" ht="17.399999999999999">
      <c r="B3" s="565" t="s">
        <v>554</v>
      </c>
      <c r="C3" s="565"/>
      <c r="D3" s="565"/>
      <c r="E3" s="1942"/>
      <c r="F3" s="1942"/>
      <c r="G3" s="1942"/>
      <c r="H3" s="1942"/>
      <c r="I3" s="1942"/>
      <c r="J3" s="1942"/>
      <c r="K3" s="579">
        <f>'General Information'!L1</f>
        <v>46315</v>
      </c>
    </row>
    <row r="4" spans="2:36" s="563" customFormat="1" ht="17.399999999999999">
      <c r="B4" s="566" t="s">
        <v>555</v>
      </c>
      <c r="C4" s="566"/>
      <c r="D4" s="566"/>
      <c r="E4" s="1941" t="str">
        <f>'General Information'!C3</f>
        <v>Road Development for the Support Services Area at the Second Industrial City in Makkah (Al-Akayshiyah)</v>
      </c>
      <c r="F4" s="1941"/>
      <c r="G4" s="1941"/>
      <c r="H4" s="1941"/>
      <c r="I4" s="1941"/>
      <c r="J4" s="1941"/>
      <c r="K4" s="564"/>
      <c r="L4" s="564"/>
      <c r="M4" s="564"/>
      <c r="N4" s="564"/>
      <c r="R4" s="565"/>
      <c r="S4" s="1926"/>
      <c r="T4" s="1926"/>
    </row>
    <row r="5" spans="2:36" s="563" customFormat="1" ht="17.399999999999999">
      <c r="B5" s="565" t="s">
        <v>556</v>
      </c>
      <c r="C5" s="565"/>
      <c r="D5" s="565"/>
      <c r="E5" s="1941" t="str">
        <f>'General Information'!C4</f>
        <v>MKH2-02-004</v>
      </c>
      <c r="F5" s="1941"/>
      <c r="G5" s="1941"/>
      <c r="H5" s="1941"/>
      <c r="I5" s="1941"/>
      <c r="J5" s="1941"/>
      <c r="R5" s="565"/>
      <c r="S5" s="565"/>
      <c r="T5" s="565"/>
    </row>
    <row r="6" spans="2:36" s="563" customFormat="1" ht="19.8">
      <c r="B6" s="565" t="s">
        <v>557</v>
      </c>
      <c r="C6" s="565"/>
      <c r="D6" s="565"/>
      <c r="E6" s="1941" t="s">
        <v>1022</v>
      </c>
      <c r="F6" s="1941"/>
      <c r="G6" s="1941"/>
      <c r="H6" s="1941"/>
      <c r="I6" s="1941"/>
      <c r="J6" s="1941"/>
      <c r="K6" s="564"/>
      <c r="L6" s="564"/>
      <c r="M6" s="564"/>
      <c r="N6" s="564"/>
    </row>
    <row r="7" spans="2:36" s="538" customFormat="1" ht="14.4" thickBot="1">
      <c r="B7" s="554"/>
      <c r="C7" s="554"/>
      <c r="D7" s="554"/>
      <c r="E7" s="554"/>
      <c r="F7" s="554"/>
    </row>
    <row r="8" spans="2:36" s="559" customFormat="1" ht="34.5" customHeight="1" thickBot="1">
      <c r="B8" s="561"/>
      <c r="C8" s="561"/>
      <c r="D8" s="561"/>
      <c r="E8" s="561"/>
      <c r="F8" s="561"/>
      <c r="G8" s="561"/>
      <c r="H8" s="561"/>
      <c r="I8" s="561"/>
      <c r="J8" s="561"/>
      <c r="K8" s="561"/>
      <c r="L8" s="561"/>
      <c r="M8" s="561"/>
      <c r="N8" s="561"/>
      <c r="O8" s="561"/>
      <c r="P8" s="561"/>
      <c r="Q8" s="561"/>
      <c r="R8" s="1927" t="s">
        <v>558</v>
      </c>
      <c r="S8" s="1928"/>
      <c r="T8" s="1929"/>
      <c r="U8" s="560"/>
      <c r="V8" s="560"/>
      <c r="W8" s="562"/>
      <c r="X8" s="561"/>
      <c r="Y8" s="561"/>
      <c r="Z8" s="561"/>
      <c r="AA8" s="561"/>
      <c r="AB8" s="561"/>
      <c r="AC8" s="1927" t="s">
        <v>559</v>
      </c>
      <c r="AD8" s="1928"/>
      <c r="AE8" s="1929"/>
      <c r="AF8" s="560"/>
    </row>
    <row r="9" spans="2:36" s="559" customFormat="1" ht="37.200000000000003" customHeight="1">
      <c r="B9" s="1930" t="s">
        <v>560</v>
      </c>
      <c r="C9" s="1931"/>
      <c r="D9" s="1931"/>
      <c r="E9" s="1931"/>
      <c r="F9" s="1931"/>
      <c r="G9" s="1932"/>
      <c r="H9" s="1933" t="s">
        <v>108</v>
      </c>
      <c r="I9" s="1934"/>
      <c r="J9" s="1935"/>
      <c r="K9" s="1936" t="s">
        <v>561</v>
      </c>
      <c r="L9" s="1937"/>
      <c r="M9" s="1938"/>
      <c r="N9" s="1930" t="s">
        <v>562</v>
      </c>
      <c r="O9" s="1932"/>
      <c r="P9" s="1939" t="s">
        <v>563</v>
      </c>
      <c r="Q9" s="1946" t="s">
        <v>564</v>
      </c>
      <c r="R9" s="1933" t="s">
        <v>565</v>
      </c>
      <c r="S9" s="1934"/>
      <c r="T9" s="1935"/>
      <c r="U9" s="1944" t="s">
        <v>566</v>
      </c>
      <c r="V9" s="1933" t="s">
        <v>567</v>
      </c>
      <c r="W9" s="1934"/>
      <c r="X9" s="1934"/>
      <c r="Y9" s="1935"/>
      <c r="Z9" s="1933" t="s">
        <v>568</v>
      </c>
      <c r="AA9" s="1934"/>
      <c r="AB9" s="1948"/>
      <c r="AC9" s="1933" t="s">
        <v>565</v>
      </c>
      <c r="AD9" s="1934"/>
      <c r="AE9" s="1935"/>
      <c r="AF9" s="1944" t="s">
        <v>569</v>
      </c>
    </row>
    <row r="10" spans="2:36" s="554" customFormat="1" ht="57.45" customHeight="1" thickBot="1">
      <c r="B10" s="801" t="s">
        <v>570</v>
      </c>
      <c r="C10" s="802" t="s">
        <v>571</v>
      </c>
      <c r="D10" s="802" t="s">
        <v>572</v>
      </c>
      <c r="E10" s="802" t="s">
        <v>573</v>
      </c>
      <c r="F10" s="802" t="s">
        <v>39</v>
      </c>
      <c r="G10" s="798" t="s">
        <v>574</v>
      </c>
      <c r="H10" s="558" t="s">
        <v>575</v>
      </c>
      <c r="I10" s="557" t="s">
        <v>576</v>
      </c>
      <c r="J10" s="556" t="s">
        <v>108</v>
      </c>
      <c r="K10" s="801" t="s">
        <v>577</v>
      </c>
      <c r="L10" s="802" t="s">
        <v>578</v>
      </c>
      <c r="M10" s="798" t="s">
        <v>579</v>
      </c>
      <c r="N10" s="801" t="s">
        <v>580</v>
      </c>
      <c r="O10" s="798" t="s">
        <v>105</v>
      </c>
      <c r="P10" s="1940"/>
      <c r="Q10" s="1947"/>
      <c r="R10" s="558" t="s">
        <v>581</v>
      </c>
      <c r="S10" s="557" t="s">
        <v>582</v>
      </c>
      <c r="T10" s="556" t="s">
        <v>583</v>
      </c>
      <c r="U10" s="1945"/>
      <c r="V10" s="558" t="s">
        <v>584</v>
      </c>
      <c r="W10" s="557" t="s">
        <v>585</v>
      </c>
      <c r="X10" s="557" t="s">
        <v>586</v>
      </c>
      <c r="Y10" s="556" t="s">
        <v>587</v>
      </c>
      <c r="Z10" s="558" t="s">
        <v>588</v>
      </c>
      <c r="AA10" s="557" t="s">
        <v>589</v>
      </c>
      <c r="AB10" s="803" t="s">
        <v>105</v>
      </c>
      <c r="AC10" s="558" t="s">
        <v>581</v>
      </c>
      <c r="AD10" s="557" t="s">
        <v>582</v>
      </c>
      <c r="AE10" s="556" t="s">
        <v>583</v>
      </c>
      <c r="AF10" s="1945"/>
      <c r="AG10" s="555"/>
      <c r="AH10" s="555"/>
      <c r="AI10" s="555"/>
      <c r="AJ10" s="555"/>
    </row>
    <row r="11" spans="2:36" s="581" customFormat="1" ht="129" customHeight="1">
      <c r="B11" s="928" t="s">
        <v>1219</v>
      </c>
      <c r="C11" s="928" t="s">
        <v>869</v>
      </c>
      <c r="D11" s="928" t="s">
        <v>869</v>
      </c>
      <c r="E11" s="796" t="s">
        <v>1064</v>
      </c>
      <c r="F11" s="800" t="s">
        <v>1071</v>
      </c>
      <c r="G11" s="552" t="s">
        <v>1065</v>
      </c>
      <c r="H11" s="553" t="s">
        <v>591</v>
      </c>
      <c r="I11" s="929" t="s">
        <v>599</v>
      </c>
      <c r="J11" s="929" t="s">
        <v>600</v>
      </c>
      <c r="K11" s="930"/>
      <c r="L11" s="930" t="s">
        <v>1223</v>
      </c>
      <c r="M11" s="1267" t="s">
        <v>1227</v>
      </c>
      <c r="N11" s="931">
        <v>46228</v>
      </c>
      <c r="O11" s="932"/>
      <c r="P11" s="553" t="s">
        <v>601</v>
      </c>
      <c r="Q11" s="553" t="s">
        <v>594</v>
      </c>
      <c r="R11" s="930" t="s">
        <v>606</v>
      </c>
      <c r="S11" s="930" t="s">
        <v>595</v>
      </c>
      <c r="T11" s="796" t="str">
        <f t="shared" ref="T11:T31" si="0">IF(AND(R11="Very Low",S11="Low"),"L1",IF(AND(R11="Low",S11="Low"),"L4",IF(OR(AND(R11="Very Low",S11="Low"),AND(R11="Low",S11="Very Low")),"L2",IF(OR(AND(R11="Medium",S11="Very Low"),AND(R11="Very Low",S11="Medium")),"L3",IF(OR(AND(R11="High",S11="Very Low"),AND(R11="Very Low",S11="High")),"L4",IF(OR(AND(R11="Very High",S11="Very Low"),AND(R11="Very Low",S11="Very High")),"M5",IF(OR(AND(R11="Low",S11="Medium"),AND(R11="Medium",S11="Low")),"M6",IF(OR(AND(R11="High",S11="Low"),AND(R11="Low",S11="High")),"M8",IF(AND(R11="Medium",S11="Medium"),"M9",IF(OR(AND(R11="Very High",S11="Low"),AND(R11="Low",S11="Very High")),"M10",IF(OR(AND(R11="High",S11="Medium"),AND(R11="Medium",S11="High")),"M12",IF(OR(AND(R11="Very High",S11="Medium"),AND(R11="Medium",S11="Very High")),"H15",IF(AND(R11="High",S11="High"),"H16",IF(OR(AND(R11="Very High",S11="High"),AND(R11="High",S11="Very High")),"H20",IF(AND(R11="Very High",S11="Very High"),"H25","")))))))))))))))</f>
        <v>H20</v>
      </c>
      <c r="U11" s="796" t="s">
        <v>48</v>
      </c>
      <c r="V11" s="930" t="s">
        <v>604</v>
      </c>
      <c r="W11" s="930" t="s">
        <v>871</v>
      </c>
      <c r="X11" s="930" t="s">
        <v>1228</v>
      </c>
      <c r="Y11" s="796" t="s">
        <v>48</v>
      </c>
      <c r="Z11" s="932">
        <v>46228</v>
      </c>
      <c r="AA11" s="932"/>
      <c r="AB11" s="932"/>
      <c r="AC11" s="930" t="s">
        <v>606</v>
      </c>
      <c r="AD11" s="930" t="s">
        <v>606</v>
      </c>
      <c r="AE11" s="796" t="str">
        <f t="shared" ref="AE11:AE31" si="1">IF(AND(AC11="Very Low",AD11="Low"),"L1",IF(AND(AC11="Low",AD11="Low"),"L4",IF(OR(AND(AC11="Very Low",AD11="Low"),AND(AC11="Low",AD11="Very Low")),"L2",IF(OR(AND(AC11="Medium",AD11="Very Low"),AND(AC11="Very Low",AD11="Medium")),"L3",IF(OR(AND(AC11="High",AD11="Very Low"),AND(AC11="Very Low",AD11="High")),"L4",IF(OR(AND(AC11="Very High",AD11="Very Low"),AND(AC11="Very Low",AD11="Very High")),"M5",IF(OR(AND(AC11="Low",AD11="Medium"),AND(AC11="Medium",AD11="Low")),"M6",IF(OR(AND(AC11="High",AD11="Low"),AND(AC11="Low",AD11="High")),"M8",IF(AND(AC11="Medium",AD11="Medium"),"M9",IF(OR(AND(AC11="Very High",AD11="Low"),AND(AC11="Low",AD11="Very High")),"M10",IF(OR(AND(AC11="High",AD11="Medium"),AND(AC11="Medium",AD11="High")),"M12",IF(OR(AND(AC11="Very High",AD11="Medium"),AND(AC11="Medium",AD11="Very High")),"H15",IF(AND(AC11="High",AD11="High"),"H16",IF(OR(AND(AC11="Very High",AD11="High"),AND(AC11="High",AD11="Very High")),"H20",IF(AND(AC11="Very High",AD11="Very High"),"H25","")))))))))))))))</f>
        <v>H16</v>
      </c>
      <c r="AF11" s="552" t="s">
        <v>590</v>
      </c>
      <c r="AG11" s="580"/>
      <c r="AH11" s="580"/>
      <c r="AI11" s="580"/>
      <c r="AJ11" s="580"/>
    </row>
    <row r="12" spans="2:36" s="581" customFormat="1" ht="129" customHeight="1">
      <c r="B12" s="928" t="s">
        <v>1220</v>
      </c>
      <c r="C12" s="928" t="s">
        <v>869</v>
      </c>
      <c r="D12" s="928" t="s">
        <v>869</v>
      </c>
      <c r="E12" s="796" t="s">
        <v>1064</v>
      </c>
      <c r="F12" s="800" t="s">
        <v>1071</v>
      </c>
      <c r="G12" s="552" t="s">
        <v>1065</v>
      </c>
      <c r="H12" s="553" t="s">
        <v>591</v>
      </c>
      <c r="I12" s="929" t="s">
        <v>599</v>
      </c>
      <c r="J12" s="929" t="s">
        <v>600</v>
      </c>
      <c r="K12" s="930"/>
      <c r="L12" s="930" t="s">
        <v>1224</v>
      </c>
      <c r="M12" s="1267" t="s">
        <v>1227</v>
      </c>
      <c r="N12" s="931">
        <v>46228</v>
      </c>
      <c r="O12" s="932"/>
      <c r="P12" s="553" t="s">
        <v>601</v>
      </c>
      <c r="Q12" s="553" t="s">
        <v>594</v>
      </c>
      <c r="R12" s="930" t="s">
        <v>606</v>
      </c>
      <c r="S12" s="930" t="s">
        <v>606</v>
      </c>
      <c r="T12" s="796" t="str">
        <f t="shared" si="0"/>
        <v>H16</v>
      </c>
      <c r="U12" s="796" t="s">
        <v>48</v>
      </c>
      <c r="V12" s="930" t="s">
        <v>604</v>
      </c>
      <c r="W12" s="930" t="s">
        <v>871</v>
      </c>
      <c r="X12" s="930" t="s">
        <v>1229</v>
      </c>
      <c r="Y12" s="796" t="s">
        <v>48</v>
      </c>
      <c r="Z12" s="932">
        <v>46228</v>
      </c>
      <c r="AA12" s="932"/>
      <c r="AB12" s="932"/>
      <c r="AC12" s="930" t="s">
        <v>606</v>
      </c>
      <c r="AD12" s="930" t="s">
        <v>606</v>
      </c>
      <c r="AE12" s="796" t="str">
        <f t="shared" si="1"/>
        <v>H16</v>
      </c>
      <c r="AF12" s="552" t="s">
        <v>590</v>
      </c>
      <c r="AG12" s="580"/>
      <c r="AH12" s="580"/>
      <c r="AI12" s="580"/>
      <c r="AJ12" s="580"/>
    </row>
    <row r="13" spans="2:36" s="581" customFormat="1" ht="129" customHeight="1">
      <c r="B13" s="928" t="s">
        <v>1221</v>
      </c>
      <c r="C13" s="928" t="s">
        <v>869</v>
      </c>
      <c r="D13" s="928" t="s">
        <v>869</v>
      </c>
      <c r="E13" s="796" t="s">
        <v>1064</v>
      </c>
      <c r="F13" s="800" t="s">
        <v>1071</v>
      </c>
      <c r="G13" s="552" t="s">
        <v>1065</v>
      </c>
      <c r="H13" s="553" t="s">
        <v>591</v>
      </c>
      <c r="I13" s="929" t="s">
        <v>592</v>
      </c>
      <c r="J13" s="929" t="s">
        <v>600</v>
      </c>
      <c r="K13" s="930"/>
      <c r="L13" s="930" t="s">
        <v>1225</v>
      </c>
      <c r="M13" s="1267" t="s">
        <v>1227</v>
      </c>
      <c r="N13" s="931">
        <v>46228</v>
      </c>
      <c r="O13" s="932"/>
      <c r="P13" s="553" t="s">
        <v>601</v>
      </c>
      <c r="Q13" s="553" t="s">
        <v>594</v>
      </c>
      <c r="R13" s="930" t="s">
        <v>606</v>
      </c>
      <c r="S13" s="930" t="s">
        <v>606</v>
      </c>
      <c r="T13" s="796" t="str">
        <f t="shared" si="0"/>
        <v>H16</v>
      </c>
      <c r="U13" s="796" t="s">
        <v>48</v>
      </c>
      <c r="V13" s="930" t="s">
        <v>604</v>
      </c>
      <c r="W13" s="930" t="s">
        <v>597</v>
      </c>
      <c r="X13" s="930" t="s">
        <v>1230</v>
      </c>
      <c r="Y13" s="796" t="s">
        <v>48</v>
      </c>
      <c r="Z13" s="932">
        <v>46228</v>
      </c>
      <c r="AA13" s="932"/>
      <c r="AB13" s="932">
        <v>46131</v>
      </c>
      <c r="AC13" s="930" t="s">
        <v>606</v>
      </c>
      <c r="AD13" s="930" t="s">
        <v>606</v>
      </c>
      <c r="AE13" s="796" t="str">
        <f t="shared" si="1"/>
        <v>H16</v>
      </c>
      <c r="AF13" s="552" t="s">
        <v>590</v>
      </c>
      <c r="AG13" s="580"/>
      <c r="AH13" s="580"/>
      <c r="AI13" s="580"/>
      <c r="AJ13" s="580"/>
    </row>
    <row r="14" spans="2:36" s="581" customFormat="1" ht="129" customHeight="1">
      <c r="B14" s="928" t="s">
        <v>1222</v>
      </c>
      <c r="C14" s="928" t="s">
        <v>869</v>
      </c>
      <c r="D14" s="928" t="s">
        <v>869</v>
      </c>
      <c r="E14" s="796" t="s">
        <v>1064</v>
      </c>
      <c r="F14" s="800" t="s">
        <v>1071</v>
      </c>
      <c r="G14" s="552" t="s">
        <v>1065</v>
      </c>
      <c r="H14" s="553" t="s">
        <v>591</v>
      </c>
      <c r="I14" s="929" t="s">
        <v>599</v>
      </c>
      <c r="J14" s="929" t="s">
        <v>600</v>
      </c>
      <c r="K14" s="930"/>
      <c r="L14" s="930" t="s">
        <v>1226</v>
      </c>
      <c r="M14" s="1267" t="s">
        <v>1227</v>
      </c>
      <c r="N14" s="931">
        <v>46228</v>
      </c>
      <c r="O14" s="931"/>
      <c r="P14" s="553" t="s">
        <v>605</v>
      </c>
      <c r="Q14" s="553" t="s">
        <v>594</v>
      </c>
      <c r="R14" s="930" t="s">
        <v>598</v>
      </c>
      <c r="S14" s="930" t="s">
        <v>598</v>
      </c>
      <c r="T14" s="796" t="str">
        <f t="shared" ref="T14" si="2">IF(AND(R14="Very Low",S14="Low"),"L1",IF(AND(R14="Low",S14="Low"),"L4",IF(OR(AND(R14="Very Low",S14="Low"),AND(R14="Low",S14="Very Low")),"L2",IF(OR(AND(R14="Medium",S14="Very Low"),AND(R14="Very Low",S14="Medium")),"L3",IF(OR(AND(R14="High",S14="Very Low"),AND(R14="Very Low",S14="High")),"L4",IF(OR(AND(R14="Very High",S14="Very Low"),AND(R14="Very Low",S14="Very High")),"M5",IF(OR(AND(R14="Low",S14="Medium"),AND(R14="Medium",S14="Low")),"M6",IF(OR(AND(R14="High",S14="Low"),AND(R14="Low",S14="High")),"M8",IF(AND(R14="Medium",S14="Medium"),"M9",IF(OR(AND(R14="Very High",S14="Low"),AND(R14="Low",S14="Very High")),"M10",IF(OR(AND(R14="High",S14="Medium"),AND(R14="Medium",S14="High")),"M12",IF(OR(AND(R14="Very High",S14="Medium"),AND(R14="Medium",S14="Very High")),"H15",IF(AND(R14="High",S14="High"),"H16",IF(OR(AND(R14="Very High",S14="High"),AND(R14="High",S14="Very High")),"H20",IF(AND(R14="Very High",S14="Very High"),"H25","")))))))))))))))</f>
        <v>M9</v>
      </c>
      <c r="U14" s="796" t="s">
        <v>48</v>
      </c>
      <c r="V14" s="930" t="s">
        <v>604</v>
      </c>
      <c r="W14" s="930" t="s">
        <v>597</v>
      </c>
      <c r="X14" s="930" t="s">
        <v>1231</v>
      </c>
      <c r="Y14" s="796" t="s">
        <v>48</v>
      </c>
      <c r="Z14" s="932">
        <v>46228</v>
      </c>
      <c r="AA14" s="931"/>
      <c r="AB14" s="931"/>
      <c r="AC14" s="930" t="s">
        <v>598</v>
      </c>
      <c r="AD14" s="930" t="s">
        <v>598</v>
      </c>
      <c r="AE14" s="796" t="str">
        <f t="shared" ref="AE14" si="3">IF(AND(AC14="Very Low",AD14="Low"),"L1",IF(AND(AC14="Low",AD14="Low"),"L4",IF(OR(AND(AC14="Very Low",AD14="Low"),AND(AC14="Low",AD14="Very Low")),"L2",IF(OR(AND(AC14="Medium",AD14="Very Low"),AND(AC14="Very Low",AD14="Medium")),"L3",IF(OR(AND(AC14="High",AD14="Very Low"),AND(AC14="Very Low",AD14="High")),"L4",IF(OR(AND(AC14="Very High",AD14="Very Low"),AND(AC14="Very Low",AD14="Very High")),"M5",IF(OR(AND(AC14="Low",AD14="Medium"),AND(AC14="Medium",AD14="Low")),"M6",IF(OR(AND(AC14="High",AD14="Low"),AND(AC14="Low",AD14="High")),"M8",IF(AND(AC14="Medium",AD14="Medium"),"M9",IF(OR(AND(AC14="Very High",AD14="Low"),AND(AC14="Low",AD14="Very High")),"M10",IF(OR(AND(AC14="High",AD14="Medium"),AND(AC14="Medium",AD14="High")),"M12",IF(OR(AND(AC14="Very High",AD14="Medium"),AND(AC14="Medium",AD14="Very High")),"H15",IF(AND(AC14="High",AD14="High"),"H16",IF(OR(AND(AC14="Very High",AD14="High"),AND(AC14="High",AD14="Very High")),"H20",IF(AND(AC14="Very High",AD14="Very High"),"H25","")))))))))))))))</f>
        <v>M9</v>
      </c>
      <c r="AF14" s="552" t="s">
        <v>590</v>
      </c>
      <c r="AG14" s="580"/>
      <c r="AH14" s="580"/>
      <c r="AI14" s="580"/>
      <c r="AJ14" s="580"/>
    </row>
    <row r="15" spans="2:36" s="581" customFormat="1" ht="129" customHeight="1">
      <c r="B15" s="928"/>
      <c r="C15" s="928" t="s">
        <v>869</v>
      </c>
      <c r="D15" s="928" t="s">
        <v>869</v>
      </c>
      <c r="E15" s="796" t="s">
        <v>1064</v>
      </c>
      <c r="F15" s="800" t="s">
        <v>1007</v>
      </c>
      <c r="G15" s="552" t="s">
        <v>590</v>
      </c>
      <c r="H15" s="553" t="s">
        <v>591</v>
      </c>
      <c r="I15" s="929" t="s">
        <v>599</v>
      </c>
      <c r="J15" s="929" t="s">
        <v>593</v>
      </c>
      <c r="K15" s="930"/>
      <c r="L15" s="930"/>
      <c r="M15" s="930"/>
      <c r="N15" s="931"/>
      <c r="O15" s="932"/>
      <c r="P15" s="553" t="s">
        <v>601</v>
      </c>
      <c r="Q15" s="553" t="s">
        <v>594</v>
      </c>
      <c r="R15" s="930" t="s">
        <v>595</v>
      </c>
      <c r="S15" s="930" t="s">
        <v>595</v>
      </c>
      <c r="T15" s="796" t="str">
        <f t="shared" ref="T15" si="4">IF(AND(R15="Very Low",S15="Low"),"L1",IF(AND(R15="Low",S15="Low"),"L4",IF(OR(AND(R15="Very Low",S15="Low"),AND(R15="Low",S15="Very Low")),"L2",IF(OR(AND(R15="Medium",S15="Very Low"),AND(R15="Very Low",S15="Medium")),"L3",IF(OR(AND(R15="High",S15="Very Low"),AND(R15="Very Low",S15="High")),"L4",IF(OR(AND(R15="Very High",S15="Very Low"),AND(R15="Very Low",S15="Very High")),"M5",IF(OR(AND(R15="Low",S15="Medium"),AND(R15="Medium",S15="Low")),"M6",IF(OR(AND(R15="High",S15="Low"),AND(R15="Low",S15="High")),"M8",IF(AND(R15="Medium",S15="Medium"),"M9",IF(OR(AND(R15="Very High",S15="Low"),AND(R15="Low",S15="Very High")),"M10",IF(OR(AND(R15="High",S15="Medium"),AND(R15="Medium",S15="High")),"M12",IF(OR(AND(R15="Very High",S15="Medium"),AND(R15="Medium",S15="Very High")),"H15",IF(AND(R15="High",S15="High"),"H16",IF(OR(AND(R15="Very High",S15="High"),AND(R15="High",S15="Very High")),"H20",IF(AND(R15="Very High",S15="Very High"),"H25","")))))))))))))))</f>
        <v>H25</v>
      </c>
      <c r="U15" s="796"/>
      <c r="V15" s="930" t="s">
        <v>604</v>
      </c>
      <c r="W15" s="930" t="s">
        <v>597</v>
      </c>
      <c r="X15" s="930"/>
      <c r="Y15" s="796"/>
      <c r="Z15" s="932"/>
      <c r="AA15" s="932"/>
      <c r="AB15" s="932"/>
      <c r="AC15" s="930" t="s">
        <v>595</v>
      </c>
      <c r="AD15" s="930" t="s">
        <v>595</v>
      </c>
      <c r="AE15" s="796" t="str">
        <f t="shared" ref="AE15" si="5">IF(AND(AC15="Very Low",AD15="Low"),"L1",IF(AND(AC15="Low",AD15="Low"),"L4",IF(OR(AND(AC15="Very Low",AD15="Low"),AND(AC15="Low",AD15="Very Low")),"L2",IF(OR(AND(AC15="Medium",AD15="Very Low"),AND(AC15="Very Low",AD15="Medium")),"L3",IF(OR(AND(AC15="High",AD15="Very Low"),AND(AC15="Very Low",AD15="High")),"L4",IF(OR(AND(AC15="Very High",AD15="Very Low"),AND(AC15="Very Low",AD15="Very High")),"M5",IF(OR(AND(AC15="Low",AD15="Medium"),AND(AC15="Medium",AD15="Low")),"M6",IF(OR(AND(AC15="High",AD15="Low"),AND(AC15="Low",AD15="High")),"M8",IF(AND(AC15="Medium",AD15="Medium"),"M9",IF(OR(AND(AC15="Very High",AD15="Low"),AND(AC15="Low",AD15="Very High")),"M10",IF(OR(AND(AC15="High",AD15="Medium"),AND(AC15="Medium",AD15="High")),"M12",IF(OR(AND(AC15="Very High",AD15="Medium"),AND(AC15="Medium",AD15="Very High")),"H15",IF(AND(AC15="High",AD15="High"),"H16",IF(OR(AND(AC15="Very High",AD15="High"),AND(AC15="High",AD15="Very High")),"H20",IF(AND(AC15="Very High",AD15="Very High"),"H25","")))))))))))))))</f>
        <v>H25</v>
      </c>
      <c r="AF15" s="552" t="s">
        <v>590</v>
      </c>
      <c r="AG15" s="580"/>
      <c r="AH15" s="580"/>
      <c r="AI15" s="580"/>
      <c r="AJ15" s="580"/>
    </row>
    <row r="16" spans="2:36" s="581" customFormat="1" ht="129" customHeight="1">
      <c r="B16" s="928"/>
      <c r="C16" s="928" t="s">
        <v>1067</v>
      </c>
      <c r="D16" s="928" t="s">
        <v>869</v>
      </c>
      <c r="E16" s="796" t="s">
        <v>1064</v>
      </c>
      <c r="F16" s="800" t="s">
        <v>1007</v>
      </c>
      <c r="G16" s="552" t="s">
        <v>590</v>
      </c>
      <c r="H16" s="553" t="s">
        <v>591</v>
      </c>
      <c r="I16" s="929" t="s">
        <v>599</v>
      </c>
      <c r="J16" s="929" t="s">
        <v>1068</v>
      </c>
      <c r="K16" s="930"/>
      <c r="L16" s="930"/>
      <c r="M16" s="930"/>
      <c r="N16" s="931"/>
      <c r="O16" s="931"/>
      <c r="P16" s="553" t="s">
        <v>601</v>
      </c>
      <c r="Q16" s="553" t="s">
        <v>594</v>
      </c>
      <c r="R16" s="930" t="s">
        <v>606</v>
      </c>
      <c r="S16" s="930" t="s">
        <v>603</v>
      </c>
      <c r="T16" s="796" t="str">
        <f t="shared" si="0"/>
        <v>M8</v>
      </c>
      <c r="U16" s="796"/>
      <c r="V16" s="930" t="s">
        <v>604</v>
      </c>
      <c r="W16" s="930" t="s">
        <v>597</v>
      </c>
      <c r="X16" s="930"/>
      <c r="Y16" s="796"/>
      <c r="Z16" s="931"/>
      <c r="AA16" s="931"/>
      <c r="AB16" s="931"/>
      <c r="AC16" s="930" t="s">
        <v>598</v>
      </c>
      <c r="AD16" s="930" t="s">
        <v>598</v>
      </c>
      <c r="AE16" s="796" t="str">
        <f t="shared" si="1"/>
        <v>M9</v>
      </c>
      <c r="AF16" s="552" t="s">
        <v>590</v>
      </c>
      <c r="AG16" s="580"/>
      <c r="AH16" s="580"/>
      <c r="AI16" s="580"/>
      <c r="AJ16" s="580"/>
    </row>
    <row r="17" spans="2:36" s="581" customFormat="1" ht="129" customHeight="1">
      <c r="B17" s="928"/>
      <c r="C17" s="928" t="s">
        <v>869</v>
      </c>
      <c r="D17" s="928" t="s">
        <v>869</v>
      </c>
      <c r="E17" s="796" t="s">
        <v>1064</v>
      </c>
      <c r="F17" s="800" t="s">
        <v>1007</v>
      </c>
      <c r="G17" s="552" t="s">
        <v>590</v>
      </c>
      <c r="H17" s="553" t="s">
        <v>591</v>
      </c>
      <c r="I17" s="929" t="s">
        <v>599</v>
      </c>
      <c r="J17" s="929" t="s">
        <v>1068</v>
      </c>
      <c r="K17" s="930"/>
      <c r="L17" s="930"/>
      <c r="M17" s="930"/>
      <c r="N17" s="931"/>
      <c r="O17" s="931"/>
      <c r="P17" s="553" t="s">
        <v>601</v>
      </c>
      <c r="Q17" s="553" t="s">
        <v>594</v>
      </c>
      <c r="R17" s="930" t="s">
        <v>606</v>
      </c>
      <c r="S17" s="930" t="s">
        <v>595</v>
      </c>
      <c r="T17" s="796" t="str">
        <f t="shared" si="0"/>
        <v>H20</v>
      </c>
      <c r="U17" s="796"/>
      <c r="V17" s="930" t="s">
        <v>870</v>
      </c>
      <c r="W17" s="930" t="s">
        <v>597</v>
      </c>
      <c r="X17" s="930"/>
      <c r="Y17" s="796"/>
      <c r="Z17" s="932"/>
      <c r="AA17" s="932"/>
      <c r="AB17" s="932"/>
      <c r="AC17" s="930" t="s">
        <v>595</v>
      </c>
      <c r="AD17" s="930" t="s">
        <v>595</v>
      </c>
      <c r="AE17" s="796" t="str">
        <f t="shared" si="1"/>
        <v>H25</v>
      </c>
      <c r="AF17" s="552" t="s">
        <v>590</v>
      </c>
      <c r="AG17" s="580"/>
      <c r="AH17" s="580"/>
      <c r="AI17" s="580"/>
      <c r="AJ17" s="580"/>
    </row>
    <row r="18" spans="2:36" s="581" customFormat="1" ht="129" customHeight="1">
      <c r="B18" s="928"/>
      <c r="C18" s="928" t="s">
        <v>869</v>
      </c>
      <c r="D18" s="928" t="s">
        <v>869</v>
      </c>
      <c r="E18" s="796" t="s">
        <v>1064</v>
      </c>
      <c r="F18" s="800" t="s">
        <v>1007</v>
      </c>
      <c r="G18" s="552" t="s">
        <v>590</v>
      </c>
      <c r="H18" s="553" t="s">
        <v>591</v>
      </c>
      <c r="I18" s="929" t="s">
        <v>599</v>
      </c>
      <c r="J18" s="929" t="s">
        <v>1068</v>
      </c>
      <c r="K18" s="930"/>
      <c r="L18" s="930"/>
      <c r="M18" s="930"/>
      <c r="N18" s="931"/>
      <c r="O18" s="931"/>
      <c r="P18" s="553" t="s">
        <v>601</v>
      </c>
      <c r="Q18" s="553" t="s">
        <v>594</v>
      </c>
      <c r="R18" s="930" t="s">
        <v>606</v>
      </c>
      <c r="S18" s="930" t="s">
        <v>606</v>
      </c>
      <c r="T18" s="796" t="str">
        <f t="shared" si="0"/>
        <v>H16</v>
      </c>
      <c r="U18" s="796"/>
      <c r="V18" s="930" t="s">
        <v>604</v>
      </c>
      <c r="W18" s="930" t="s">
        <v>597</v>
      </c>
      <c r="X18" s="930"/>
      <c r="Y18" s="796"/>
      <c r="Z18" s="932"/>
      <c r="AA18" s="932"/>
      <c r="AB18" s="932"/>
      <c r="AC18" s="930" t="s">
        <v>598</v>
      </c>
      <c r="AD18" s="930" t="s">
        <v>598</v>
      </c>
      <c r="AE18" s="796" t="str">
        <f t="shared" si="1"/>
        <v>M9</v>
      </c>
      <c r="AF18" s="552" t="s">
        <v>590</v>
      </c>
      <c r="AG18" s="580"/>
      <c r="AH18" s="580"/>
      <c r="AI18" s="580"/>
      <c r="AJ18" s="580"/>
    </row>
    <row r="19" spans="2:36" s="581" customFormat="1" ht="129" customHeight="1">
      <c r="B19" s="928"/>
      <c r="C19" s="928"/>
      <c r="D19" s="928"/>
      <c r="E19" s="796"/>
      <c r="F19" s="796"/>
      <c r="G19" s="552"/>
      <c r="H19" s="553" t="s">
        <v>591</v>
      </c>
      <c r="I19" s="929" t="s">
        <v>599</v>
      </c>
      <c r="J19" s="929" t="s">
        <v>600</v>
      </c>
      <c r="K19" s="930"/>
      <c r="L19" s="930"/>
      <c r="M19" s="930"/>
      <c r="N19" s="931"/>
      <c r="O19" s="931"/>
      <c r="P19" s="553" t="s">
        <v>605</v>
      </c>
      <c r="Q19" s="553" t="s">
        <v>602</v>
      </c>
      <c r="R19" s="930" t="s">
        <v>606</v>
      </c>
      <c r="S19" s="930" t="s">
        <v>606</v>
      </c>
      <c r="T19" s="796" t="str">
        <f t="shared" si="0"/>
        <v>H16</v>
      </c>
      <c r="U19" s="796"/>
      <c r="V19" s="930" t="s">
        <v>604</v>
      </c>
      <c r="W19" s="930" t="s">
        <v>597</v>
      </c>
      <c r="X19" s="930"/>
      <c r="Y19" s="930"/>
      <c r="Z19" s="932"/>
      <c r="AA19" s="932"/>
      <c r="AB19" s="932"/>
      <c r="AC19" s="930" t="s">
        <v>598</v>
      </c>
      <c r="AD19" s="930" t="s">
        <v>598</v>
      </c>
      <c r="AE19" s="796" t="str">
        <f t="shared" si="1"/>
        <v>M9</v>
      </c>
      <c r="AF19" s="552" t="s">
        <v>590</v>
      </c>
      <c r="AG19" s="580"/>
      <c r="AH19" s="580"/>
      <c r="AI19" s="580"/>
      <c r="AJ19" s="580"/>
    </row>
    <row r="20" spans="2:36" s="581" customFormat="1" ht="129" customHeight="1">
      <c r="B20" s="928"/>
      <c r="C20" s="928"/>
      <c r="D20" s="928"/>
      <c r="E20" s="796"/>
      <c r="F20" s="796"/>
      <c r="G20" s="552"/>
      <c r="H20" s="553" t="s">
        <v>591</v>
      </c>
      <c r="I20" s="929" t="s">
        <v>599</v>
      </c>
      <c r="J20" s="929" t="s">
        <v>600</v>
      </c>
      <c r="K20" s="930"/>
      <c r="L20" s="930"/>
      <c r="M20" s="930"/>
      <c r="N20" s="931"/>
      <c r="O20" s="931"/>
      <c r="P20" s="553" t="s">
        <v>605</v>
      </c>
      <c r="Q20" s="553" t="s">
        <v>602</v>
      </c>
      <c r="R20" s="930" t="s">
        <v>598</v>
      </c>
      <c r="S20" s="930" t="s">
        <v>606</v>
      </c>
      <c r="T20" s="796" t="str">
        <f t="shared" si="0"/>
        <v>M12</v>
      </c>
      <c r="U20" s="796"/>
      <c r="V20" s="930" t="s">
        <v>604</v>
      </c>
      <c r="W20" s="930" t="s">
        <v>597</v>
      </c>
      <c r="X20" s="930"/>
      <c r="Y20" s="930"/>
      <c r="Z20" s="932"/>
      <c r="AA20" s="932"/>
      <c r="AB20" s="932"/>
      <c r="AC20" s="930" t="s">
        <v>598</v>
      </c>
      <c r="AD20" s="930" t="s">
        <v>598</v>
      </c>
      <c r="AE20" s="796" t="str">
        <f t="shared" si="1"/>
        <v>M9</v>
      </c>
      <c r="AF20" s="552" t="s">
        <v>590</v>
      </c>
      <c r="AG20" s="580"/>
      <c r="AH20" s="580"/>
      <c r="AI20" s="580"/>
      <c r="AJ20" s="580"/>
    </row>
    <row r="21" spans="2:36" s="581" customFormat="1" ht="129" customHeight="1">
      <c r="B21" s="928"/>
      <c r="C21" s="928"/>
      <c r="D21" s="928"/>
      <c r="E21" s="796"/>
      <c r="F21" s="796"/>
      <c r="G21" s="552"/>
      <c r="H21" s="553" t="s">
        <v>591</v>
      </c>
      <c r="I21" s="929" t="s">
        <v>592</v>
      </c>
      <c r="J21" s="929" t="s">
        <v>593</v>
      </c>
      <c r="K21" s="930"/>
      <c r="L21" s="930"/>
      <c r="M21" s="930"/>
      <c r="N21" s="931"/>
      <c r="O21" s="931"/>
      <c r="P21" s="553" t="s">
        <v>605</v>
      </c>
      <c r="Q21" s="553" t="s">
        <v>602</v>
      </c>
      <c r="R21" s="930" t="s">
        <v>606</v>
      </c>
      <c r="S21" s="930" t="s">
        <v>606</v>
      </c>
      <c r="T21" s="796" t="str">
        <f t="shared" si="0"/>
        <v>H16</v>
      </c>
      <c r="U21" s="796"/>
      <c r="V21" s="930" t="s">
        <v>596</v>
      </c>
      <c r="W21" s="930" t="s">
        <v>597</v>
      </c>
      <c r="X21" s="930"/>
      <c r="Y21" s="930"/>
      <c r="Z21" s="932"/>
      <c r="AA21" s="932"/>
      <c r="AB21" s="932"/>
      <c r="AC21" s="930" t="s">
        <v>595</v>
      </c>
      <c r="AD21" s="930" t="s">
        <v>595</v>
      </c>
      <c r="AE21" s="796" t="str">
        <f t="shared" si="1"/>
        <v>H25</v>
      </c>
      <c r="AF21" s="552" t="s">
        <v>590</v>
      </c>
      <c r="AG21" s="580"/>
      <c r="AH21" s="580"/>
      <c r="AI21" s="580"/>
      <c r="AJ21" s="580"/>
    </row>
    <row r="22" spans="2:36" s="581" customFormat="1" ht="129" customHeight="1">
      <c r="B22" s="928"/>
      <c r="C22" s="928"/>
      <c r="D22" s="928"/>
      <c r="E22" s="796"/>
      <c r="F22" s="796"/>
      <c r="G22" s="552"/>
      <c r="H22" s="553" t="s">
        <v>591</v>
      </c>
      <c r="I22" s="929" t="s">
        <v>599</v>
      </c>
      <c r="J22" s="929" t="s">
        <v>593</v>
      </c>
      <c r="K22" s="930"/>
      <c r="L22" s="930"/>
      <c r="M22" s="930"/>
      <c r="N22" s="931"/>
      <c r="O22" s="931"/>
      <c r="P22" s="553" t="s">
        <v>601</v>
      </c>
      <c r="Q22" s="553" t="s">
        <v>602</v>
      </c>
      <c r="R22" s="930" t="s">
        <v>595</v>
      </c>
      <c r="S22" s="930" t="s">
        <v>595</v>
      </c>
      <c r="T22" s="796" t="str">
        <f t="shared" si="0"/>
        <v>H25</v>
      </c>
      <c r="U22" s="796"/>
      <c r="V22" s="930" t="s">
        <v>870</v>
      </c>
      <c r="W22" s="930" t="s">
        <v>597</v>
      </c>
      <c r="X22" s="930"/>
      <c r="Y22" s="930"/>
      <c r="Z22" s="932"/>
      <c r="AA22" s="932"/>
      <c r="AB22" s="932"/>
      <c r="AC22" s="930" t="s">
        <v>595</v>
      </c>
      <c r="AD22" s="930" t="s">
        <v>595</v>
      </c>
      <c r="AE22" s="796" t="str">
        <f t="shared" si="1"/>
        <v>H25</v>
      </c>
      <c r="AF22" s="552" t="s">
        <v>590</v>
      </c>
      <c r="AG22" s="580"/>
      <c r="AH22" s="580"/>
      <c r="AI22" s="580"/>
      <c r="AJ22" s="580"/>
    </row>
    <row r="23" spans="2:36" s="581" customFormat="1" ht="129" customHeight="1">
      <c r="B23" s="928"/>
      <c r="C23" s="928"/>
      <c r="D23" s="928"/>
      <c r="E23" s="796"/>
      <c r="F23" s="796"/>
      <c r="G23" s="552"/>
      <c r="H23" s="553"/>
      <c r="I23" s="929"/>
      <c r="J23" s="929"/>
      <c r="K23" s="930"/>
      <c r="L23" s="930"/>
      <c r="M23" s="930"/>
      <c r="N23" s="931"/>
      <c r="O23" s="931"/>
      <c r="P23" s="553"/>
      <c r="Q23" s="553"/>
      <c r="R23" s="930"/>
      <c r="S23" s="930"/>
      <c r="T23" s="796" t="str">
        <f t="shared" si="0"/>
        <v/>
      </c>
      <c r="U23" s="796"/>
      <c r="V23" s="930"/>
      <c r="W23" s="930"/>
      <c r="X23" s="930"/>
      <c r="Y23" s="930"/>
      <c r="Z23" s="932"/>
      <c r="AA23" s="932"/>
      <c r="AB23" s="932"/>
      <c r="AC23" s="930"/>
      <c r="AD23" s="930"/>
      <c r="AE23" s="796" t="str">
        <f t="shared" si="1"/>
        <v/>
      </c>
      <c r="AF23" s="552"/>
      <c r="AG23" s="580"/>
      <c r="AH23" s="580"/>
      <c r="AI23" s="580"/>
      <c r="AJ23" s="580"/>
    </row>
    <row r="24" spans="2:36" s="581" customFormat="1" ht="129" customHeight="1">
      <c r="B24" s="928"/>
      <c r="C24" s="928"/>
      <c r="D24" s="928"/>
      <c r="E24" s="796"/>
      <c r="F24" s="796"/>
      <c r="G24" s="552"/>
      <c r="H24" s="553"/>
      <c r="I24" s="929"/>
      <c r="J24" s="929"/>
      <c r="K24" s="930"/>
      <c r="L24" s="930"/>
      <c r="M24" s="930"/>
      <c r="N24" s="931"/>
      <c r="O24" s="931"/>
      <c r="P24" s="553"/>
      <c r="Q24" s="553"/>
      <c r="R24" s="930"/>
      <c r="S24" s="930"/>
      <c r="T24" s="796" t="str">
        <f t="shared" si="0"/>
        <v/>
      </c>
      <c r="U24" s="796"/>
      <c r="V24" s="930"/>
      <c r="W24" s="930"/>
      <c r="X24" s="930"/>
      <c r="Y24" s="930"/>
      <c r="Z24" s="932"/>
      <c r="AA24" s="932"/>
      <c r="AB24" s="932"/>
      <c r="AC24" s="930"/>
      <c r="AD24" s="930"/>
      <c r="AE24" s="796" t="str">
        <f t="shared" si="1"/>
        <v/>
      </c>
      <c r="AF24" s="552"/>
      <c r="AG24" s="580"/>
      <c r="AH24" s="580"/>
      <c r="AI24" s="580"/>
      <c r="AJ24" s="580"/>
    </row>
    <row r="25" spans="2:36" s="581" customFormat="1" ht="129" customHeight="1">
      <c r="B25" s="928"/>
      <c r="C25" s="928"/>
      <c r="D25" s="928"/>
      <c r="E25" s="796"/>
      <c r="F25" s="796"/>
      <c r="G25" s="552"/>
      <c r="H25" s="553"/>
      <c r="I25" s="929"/>
      <c r="J25" s="929"/>
      <c r="K25" s="930"/>
      <c r="L25" s="930"/>
      <c r="M25" s="930"/>
      <c r="N25" s="931"/>
      <c r="O25" s="931"/>
      <c r="P25" s="553"/>
      <c r="Q25" s="553"/>
      <c r="R25" s="930"/>
      <c r="S25" s="930"/>
      <c r="T25" s="796" t="str">
        <f t="shared" si="0"/>
        <v/>
      </c>
      <c r="U25" s="796"/>
      <c r="V25" s="930"/>
      <c r="W25" s="930"/>
      <c r="X25" s="930"/>
      <c r="Y25" s="930"/>
      <c r="Z25" s="932"/>
      <c r="AA25" s="932"/>
      <c r="AB25" s="932"/>
      <c r="AC25" s="930"/>
      <c r="AD25" s="930"/>
      <c r="AE25" s="796" t="str">
        <f t="shared" si="1"/>
        <v/>
      </c>
      <c r="AF25" s="552"/>
      <c r="AG25" s="580"/>
      <c r="AH25" s="580"/>
      <c r="AI25" s="580"/>
      <c r="AJ25" s="580"/>
    </row>
    <row r="26" spans="2:36" s="581" customFormat="1" ht="129" customHeight="1">
      <c r="B26" s="928"/>
      <c r="C26" s="928"/>
      <c r="D26" s="928"/>
      <c r="E26" s="796"/>
      <c r="F26" s="796"/>
      <c r="G26" s="552"/>
      <c r="H26" s="553"/>
      <c r="I26" s="929"/>
      <c r="J26" s="929"/>
      <c r="K26" s="930"/>
      <c r="L26" s="930"/>
      <c r="M26" s="930"/>
      <c r="N26" s="931"/>
      <c r="O26" s="931"/>
      <c r="P26" s="553"/>
      <c r="Q26" s="553"/>
      <c r="R26" s="930"/>
      <c r="S26" s="930"/>
      <c r="T26" s="796" t="str">
        <f t="shared" si="0"/>
        <v/>
      </c>
      <c r="U26" s="796"/>
      <c r="V26" s="930"/>
      <c r="W26" s="930"/>
      <c r="X26" s="930"/>
      <c r="Y26" s="930"/>
      <c r="Z26" s="932"/>
      <c r="AA26" s="932"/>
      <c r="AB26" s="932"/>
      <c r="AC26" s="930"/>
      <c r="AD26" s="930"/>
      <c r="AE26" s="796" t="str">
        <f t="shared" si="1"/>
        <v/>
      </c>
      <c r="AF26" s="552"/>
      <c r="AG26" s="580"/>
      <c r="AH26" s="580"/>
      <c r="AI26" s="580"/>
      <c r="AJ26" s="580"/>
    </row>
    <row r="27" spans="2:36" s="581" customFormat="1" ht="129" customHeight="1">
      <c r="B27" s="928"/>
      <c r="C27" s="928"/>
      <c r="D27" s="928"/>
      <c r="E27" s="796"/>
      <c r="F27" s="796"/>
      <c r="G27" s="552"/>
      <c r="H27" s="553"/>
      <c r="I27" s="929"/>
      <c r="J27" s="929"/>
      <c r="K27" s="930"/>
      <c r="L27" s="930"/>
      <c r="M27" s="930"/>
      <c r="N27" s="931"/>
      <c r="O27" s="931"/>
      <c r="P27" s="553"/>
      <c r="Q27" s="553"/>
      <c r="R27" s="930"/>
      <c r="S27" s="930"/>
      <c r="T27" s="796" t="str">
        <f t="shared" si="0"/>
        <v/>
      </c>
      <c r="U27" s="796"/>
      <c r="V27" s="930"/>
      <c r="W27" s="930"/>
      <c r="X27" s="930"/>
      <c r="Y27" s="930"/>
      <c r="Z27" s="932"/>
      <c r="AA27" s="932"/>
      <c r="AB27" s="932"/>
      <c r="AC27" s="930"/>
      <c r="AD27" s="930"/>
      <c r="AE27" s="796" t="str">
        <f t="shared" si="1"/>
        <v/>
      </c>
      <c r="AF27" s="552"/>
      <c r="AG27" s="580"/>
      <c r="AH27" s="580"/>
      <c r="AI27" s="580"/>
      <c r="AJ27" s="580"/>
    </row>
    <row r="28" spans="2:36" s="581" customFormat="1" ht="129" customHeight="1">
      <c r="B28" s="928"/>
      <c r="C28" s="928"/>
      <c r="D28" s="928"/>
      <c r="E28" s="796"/>
      <c r="F28" s="796"/>
      <c r="G28" s="552"/>
      <c r="H28" s="553"/>
      <c r="I28" s="929"/>
      <c r="J28" s="929"/>
      <c r="K28" s="930"/>
      <c r="L28" s="930"/>
      <c r="M28" s="930"/>
      <c r="N28" s="931"/>
      <c r="O28" s="931"/>
      <c r="P28" s="553"/>
      <c r="Q28" s="553"/>
      <c r="R28" s="930"/>
      <c r="S28" s="930"/>
      <c r="T28" s="796" t="str">
        <f t="shared" si="0"/>
        <v/>
      </c>
      <c r="U28" s="796"/>
      <c r="V28" s="930"/>
      <c r="W28" s="930"/>
      <c r="X28" s="930"/>
      <c r="Y28" s="930"/>
      <c r="Z28" s="932"/>
      <c r="AA28" s="932"/>
      <c r="AB28" s="932"/>
      <c r="AC28" s="930"/>
      <c r="AD28" s="930"/>
      <c r="AE28" s="796" t="str">
        <f t="shared" si="1"/>
        <v/>
      </c>
      <c r="AF28" s="552"/>
      <c r="AG28" s="580"/>
      <c r="AH28" s="580"/>
      <c r="AI28" s="580"/>
      <c r="AJ28" s="580"/>
    </row>
    <row r="29" spans="2:36" s="581" customFormat="1" ht="129" customHeight="1">
      <c r="B29" s="928"/>
      <c r="C29" s="928"/>
      <c r="D29" s="928"/>
      <c r="E29" s="796"/>
      <c r="F29" s="796"/>
      <c r="G29" s="552"/>
      <c r="H29" s="553"/>
      <c r="I29" s="929"/>
      <c r="J29" s="929"/>
      <c r="K29" s="930"/>
      <c r="L29" s="930"/>
      <c r="M29" s="930"/>
      <c r="N29" s="931"/>
      <c r="O29" s="931"/>
      <c r="P29" s="553"/>
      <c r="Q29" s="553"/>
      <c r="R29" s="930"/>
      <c r="S29" s="930"/>
      <c r="T29" s="796" t="str">
        <f t="shared" si="0"/>
        <v/>
      </c>
      <c r="U29" s="796"/>
      <c r="V29" s="930"/>
      <c r="W29" s="930"/>
      <c r="X29" s="930"/>
      <c r="Y29" s="930"/>
      <c r="Z29" s="932"/>
      <c r="AA29" s="932"/>
      <c r="AB29" s="932"/>
      <c r="AC29" s="930"/>
      <c r="AD29" s="930"/>
      <c r="AE29" s="796" t="str">
        <f t="shared" si="1"/>
        <v/>
      </c>
      <c r="AF29" s="552"/>
      <c r="AG29" s="580"/>
      <c r="AH29" s="580"/>
      <c r="AI29" s="580"/>
      <c r="AJ29" s="580"/>
    </row>
    <row r="30" spans="2:36" s="581" customFormat="1" ht="129" customHeight="1">
      <c r="B30" s="928"/>
      <c r="C30" s="928"/>
      <c r="D30" s="928"/>
      <c r="E30" s="796"/>
      <c r="F30" s="796"/>
      <c r="G30" s="552"/>
      <c r="H30" s="553"/>
      <c r="I30" s="929"/>
      <c r="J30" s="929"/>
      <c r="K30" s="930"/>
      <c r="L30" s="930"/>
      <c r="M30" s="930"/>
      <c r="N30" s="931"/>
      <c r="O30" s="931"/>
      <c r="P30" s="553"/>
      <c r="Q30" s="553"/>
      <c r="R30" s="930"/>
      <c r="S30" s="930"/>
      <c r="T30" s="796" t="str">
        <f t="shared" si="0"/>
        <v/>
      </c>
      <c r="U30" s="796"/>
      <c r="V30" s="930"/>
      <c r="W30" s="930"/>
      <c r="X30" s="930"/>
      <c r="Y30" s="930"/>
      <c r="Z30" s="932"/>
      <c r="AA30" s="932"/>
      <c r="AB30" s="932"/>
      <c r="AC30" s="930"/>
      <c r="AD30" s="930"/>
      <c r="AE30" s="796" t="str">
        <f t="shared" si="1"/>
        <v/>
      </c>
      <c r="AF30" s="552"/>
      <c r="AG30" s="580"/>
      <c r="AH30" s="580"/>
      <c r="AI30" s="580"/>
      <c r="AJ30" s="580"/>
    </row>
    <row r="31" spans="2:36" s="581" customFormat="1" ht="129" customHeight="1">
      <c r="B31" s="928"/>
      <c r="C31" s="928"/>
      <c r="D31" s="928"/>
      <c r="E31" s="796"/>
      <c r="F31" s="796"/>
      <c r="G31" s="552"/>
      <c r="H31" s="553"/>
      <c r="I31" s="929"/>
      <c r="J31" s="929"/>
      <c r="K31" s="930"/>
      <c r="L31" s="930"/>
      <c r="M31" s="930"/>
      <c r="N31" s="931"/>
      <c r="O31" s="931"/>
      <c r="P31" s="553"/>
      <c r="Q31" s="553"/>
      <c r="R31" s="930"/>
      <c r="S31" s="930"/>
      <c r="T31" s="796" t="str">
        <f t="shared" si="0"/>
        <v/>
      </c>
      <c r="U31" s="796"/>
      <c r="V31" s="930"/>
      <c r="W31" s="930"/>
      <c r="X31" s="930"/>
      <c r="Y31" s="930"/>
      <c r="Z31" s="932"/>
      <c r="AA31" s="932"/>
      <c r="AB31" s="932"/>
      <c r="AC31" s="930"/>
      <c r="AD31" s="930"/>
      <c r="AE31" s="796" t="str">
        <f t="shared" si="1"/>
        <v/>
      </c>
      <c r="AF31" s="552"/>
      <c r="AG31" s="580"/>
      <c r="AH31" s="580"/>
      <c r="AI31" s="580"/>
      <c r="AJ31" s="580"/>
    </row>
    <row r="32" spans="2:36" s="538" customFormat="1">
      <c r="B32" s="551"/>
      <c r="C32" s="551"/>
      <c r="D32" s="551"/>
      <c r="E32" s="551"/>
      <c r="F32" s="551"/>
    </row>
    <row r="33" spans="2:29" s="538" customFormat="1">
      <c r="B33" s="551"/>
      <c r="C33" s="551"/>
      <c r="D33" s="551"/>
      <c r="E33" s="551"/>
      <c r="F33" s="551"/>
    </row>
    <row r="34" spans="2:29">
      <c r="B34" s="538"/>
      <c r="C34" s="538"/>
      <c r="D34" s="538"/>
      <c r="E34" s="538"/>
      <c r="F34" s="538"/>
      <c r="H34" s="538"/>
      <c r="I34" s="538"/>
      <c r="J34" s="538"/>
      <c r="K34" s="538"/>
      <c r="L34" s="538"/>
      <c r="M34" s="538"/>
      <c r="N34" s="538"/>
      <c r="O34" s="538"/>
      <c r="P34" s="538"/>
      <c r="Q34" s="538"/>
      <c r="R34" s="538"/>
      <c r="S34" s="538"/>
      <c r="T34" s="538"/>
      <c r="V34" s="538"/>
      <c r="W34" s="538"/>
      <c r="X34" s="538"/>
      <c r="AA34" s="538"/>
    </row>
    <row r="35" spans="2:29" ht="17.399999999999999">
      <c r="B35" s="550" t="s">
        <v>607</v>
      </c>
      <c r="C35" s="550"/>
      <c r="D35" s="550"/>
      <c r="E35" s="550"/>
      <c r="F35" s="550"/>
      <c r="G35" s="537"/>
      <c r="H35" s="537"/>
      <c r="I35" s="537"/>
      <c r="J35" s="537"/>
      <c r="K35" s="540"/>
      <c r="L35" s="539"/>
      <c r="M35" s="538"/>
      <c r="N35" s="538"/>
      <c r="AA35" s="533"/>
      <c r="AC35" s="534"/>
    </row>
    <row r="36" spans="2:29" ht="17.399999999999999">
      <c r="B36" s="537" t="s">
        <v>608</v>
      </c>
      <c r="C36" s="537"/>
      <c r="D36" s="537"/>
      <c r="E36" s="537"/>
      <c r="F36" s="537"/>
      <c r="G36" s="537"/>
      <c r="H36" s="537"/>
      <c r="I36" s="537"/>
      <c r="J36" s="537"/>
      <c r="K36" s="540"/>
      <c r="L36" s="538"/>
      <c r="M36" s="538"/>
      <c r="N36" s="538"/>
      <c r="O36" s="538"/>
      <c r="P36" s="538"/>
      <c r="Q36" s="538"/>
      <c r="R36" s="538"/>
      <c r="S36" s="538"/>
      <c r="T36" s="538"/>
      <c r="V36" s="538"/>
      <c r="W36" s="538"/>
      <c r="X36" s="538"/>
      <c r="AA36" s="538"/>
    </row>
    <row r="37" spans="2:29" ht="17.399999999999999">
      <c r="B37" s="541" t="s">
        <v>609</v>
      </c>
      <c r="C37" s="541"/>
      <c r="D37" s="541"/>
      <c r="E37" s="541"/>
      <c r="F37" s="541"/>
      <c r="G37" s="537"/>
      <c r="H37" s="537"/>
      <c r="I37" s="537"/>
      <c r="J37" s="537"/>
      <c r="K37" s="540"/>
      <c r="L37" s="539"/>
      <c r="M37" s="538"/>
      <c r="N37" s="538"/>
      <c r="AA37" s="533"/>
      <c r="AC37" s="534"/>
    </row>
    <row r="38" spans="2:29" ht="17.399999999999999">
      <c r="B38" s="541"/>
      <c r="C38" s="541"/>
      <c r="D38" s="541"/>
      <c r="E38" s="541"/>
      <c r="F38" s="541"/>
      <c r="G38" s="537"/>
      <c r="H38" s="537"/>
      <c r="I38" s="537"/>
      <c r="J38" s="537"/>
      <c r="K38" s="540"/>
      <c r="L38" s="538"/>
      <c r="M38" s="538"/>
      <c r="N38" s="538"/>
      <c r="O38" s="538"/>
      <c r="P38" s="538"/>
      <c r="Q38" s="538"/>
      <c r="R38" s="538"/>
      <c r="S38" s="538"/>
      <c r="T38" s="538"/>
      <c r="V38" s="538"/>
      <c r="W38" s="538"/>
      <c r="X38" s="538"/>
      <c r="AA38" s="538"/>
    </row>
    <row r="39" spans="2:29" ht="18" thickBot="1">
      <c r="B39" s="542" t="s">
        <v>610</v>
      </c>
      <c r="C39" s="542"/>
      <c r="D39" s="542"/>
      <c r="E39" s="542"/>
      <c r="F39" s="542"/>
      <c r="G39" s="537"/>
      <c r="H39" s="537"/>
      <c r="I39" s="537"/>
      <c r="J39" s="537"/>
      <c r="K39" s="537"/>
      <c r="L39" s="539"/>
      <c r="M39" s="538"/>
      <c r="N39" s="538"/>
      <c r="AA39" s="533"/>
      <c r="AC39" s="534"/>
    </row>
    <row r="40" spans="2:29" ht="18.600000000000001" thickBot="1">
      <c r="B40" s="549" t="s">
        <v>611</v>
      </c>
      <c r="C40" s="546"/>
      <c r="D40" s="546"/>
      <c r="E40" s="546"/>
      <c r="F40" s="546"/>
      <c r="G40" s="537"/>
      <c r="H40" s="545"/>
      <c r="I40" s="545"/>
      <c r="J40" s="545"/>
      <c r="K40" s="545"/>
      <c r="L40" s="538"/>
      <c r="M40" s="538"/>
      <c r="N40" s="538"/>
      <c r="O40" s="538"/>
      <c r="P40" s="538"/>
      <c r="Q40" s="538"/>
      <c r="R40" s="538"/>
      <c r="S40" s="538"/>
      <c r="T40" s="538"/>
      <c r="V40" s="538"/>
      <c r="W40" s="538"/>
      <c r="X40" s="538"/>
      <c r="AA40" s="538"/>
    </row>
    <row r="41" spans="2:29" ht="19.2" thickTop="1" thickBot="1">
      <c r="B41" s="548" t="s">
        <v>612</v>
      </c>
      <c r="C41" s="546"/>
      <c r="D41" s="546"/>
      <c r="E41" s="546"/>
      <c r="F41" s="546"/>
      <c r="G41" s="537"/>
      <c r="H41" s="545"/>
      <c r="I41" s="545"/>
      <c r="J41" s="545"/>
      <c r="K41" s="545"/>
      <c r="L41" s="539"/>
      <c r="M41" s="538"/>
      <c r="N41" s="538"/>
      <c r="AA41" s="533"/>
      <c r="AC41" s="534"/>
    </row>
    <row r="42" spans="2:29" ht="18.600000000000001" thickBot="1">
      <c r="B42" s="547" t="s">
        <v>613</v>
      </c>
      <c r="C42" s="546"/>
      <c r="D42" s="546"/>
      <c r="E42" s="546"/>
      <c r="F42" s="546"/>
      <c r="G42" s="537"/>
      <c r="H42" s="545"/>
      <c r="I42" s="545"/>
      <c r="J42" s="545"/>
      <c r="K42" s="545"/>
      <c r="L42" s="544"/>
      <c r="M42" s="543"/>
    </row>
    <row r="43" spans="2:29" ht="18.600000000000001" thickBot="1">
      <c r="B43" s="547" t="s">
        <v>614</v>
      </c>
      <c r="C43" s="546"/>
      <c r="D43" s="546"/>
      <c r="E43" s="546"/>
      <c r="F43" s="546"/>
      <c r="G43" s="537"/>
      <c r="H43" s="545"/>
      <c r="I43" s="545"/>
      <c r="J43" s="545"/>
      <c r="K43" s="545"/>
      <c r="L43" s="544"/>
      <c r="M43" s="543"/>
    </row>
    <row r="44" spans="2:29" ht="18.600000000000001" thickBot="1">
      <c r="B44" s="547" t="s">
        <v>615</v>
      </c>
      <c r="C44" s="546"/>
      <c r="D44" s="546"/>
      <c r="E44" s="546"/>
      <c r="F44" s="546"/>
      <c r="G44" s="537"/>
      <c r="H44" s="545"/>
      <c r="I44" s="545"/>
      <c r="J44" s="545"/>
      <c r="K44" s="545"/>
      <c r="L44" s="544"/>
      <c r="M44" s="543"/>
      <c r="X44" s="533" t="s">
        <v>616</v>
      </c>
    </row>
    <row r="45" spans="2:29" ht="18.600000000000001" thickBot="1">
      <c r="B45" s="547" t="s">
        <v>617</v>
      </c>
      <c r="C45" s="546"/>
      <c r="D45" s="546"/>
      <c r="E45" s="546"/>
      <c r="F45" s="546"/>
      <c r="G45" s="537"/>
      <c r="H45" s="545"/>
      <c r="I45" s="545"/>
      <c r="J45" s="545"/>
      <c r="K45" s="545"/>
      <c r="L45" s="544"/>
      <c r="M45" s="543"/>
    </row>
    <row r="46" spans="2:29" ht="18.600000000000001" thickBot="1">
      <c r="B46" s="547" t="s">
        <v>618</v>
      </c>
      <c r="C46" s="546"/>
      <c r="D46" s="546"/>
      <c r="E46" s="546"/>
      <c r="F46" s="546"/>
      <c r="G46" s="537"/>
      <c r="H46" s="545"/>
      <c r="I46" s="545"/>
      <c r="J46" s="545"/>
      <c r="K46" s="545"/>
      <c r="L46" s="544"/>
      <c r="M46" s="543"/>
    </row>
    <row r="47" spans="2:29" ht="18.600000000000001" thickBot="1">
      <c r="B47" s="547" t="s">
        <v>619</v>
      </c>
      <c r="C47" s="546"/>
      <c r="D47" s="546"/>
      <c r="E47" s="546"/>
      <c r="F47" s="546"/>
      <c r="G47" s="537"/>
      <c r="H47" s="545"/>
      <c r="I47" s="545"/>
      <c r="J47" s="545"/>
      <c r="K47" s="545"/>
      <c r="L47" s="544"/>
      <c r="M47" s="543"/>
    </row>
    <row r="48" spans="2:29" ht="18.600000000000001" thickBot="1">
      <c r="B48" s="547" t="s">
        <v>620</v>
      </c>
      <c r="C48" s="546"/>
      <c r="D48" s="546"/>
      <c r="E48" s="546"/>
      <c r="F48" s="546"/>
      <c r="G48" s="537"/>
      <c r="H48" s="545"/>
      <c r="I48" s="545"/>
      <c r="J48" s="545"/>
      <c r="K48" s="545"/>
      <c r="L48" s="544"/>
      <c r="M48" s="543"/>
    </row>
    <row r="49" spans="2:29" ht="18.600000000000001" thickBot="1">
      <c r="B49" s="547" t="s">
        <v>621</v>
      </c>
      <c r="C49" s="546"/>
      <c r="D49" s="546"/>
      <c r="E49" s="546"/>
      <c r="F49" s="546"/>
      <c r="G49" s="537"/>
      <c r="H49" s="545"/>
      <c r="I49" s="545"/>
      <c r="J49" s="545"/>
      <c r="K49" s="545"/>
      <c r="L49" s="544"/>
      <c r="M49" s="543"/>
    </row>
    <row r="50" spans="2:29" ht="18.600000000000001" thickBot="1">
      <c r="B50" s="547" t="s">
        <v>622</v>
      </c>
      <c r="C50" s="546"/>
      <c r="D50" s="546"/>
      <c r="E50" s="546"/>
      <c r="F50" s="546"/>
      <c r="G50" s="537"/>
      <c r="H50" s="545"/>
      <c r="I50" s="545"/>
      <c r="J50" s="545"/>
      <c r="K50" s="545"/>
      <c r="L50" s="544"/>
      <c r="M50" s="543"/>
    </row>
    <row r="51" spans="2:29" ht="18.600000000000001" thickBot="1">
      <c r="B51" s="547" t="s">
        <v>623</v>
      </c>
      <c r="C51" s="546"/>
      <c r="D51" s="546"/>
      <c r="E51" s="546"/>
      <c r="F51" s="546"/>
      <c r="G51" s="537"/>
      <c r="H51" s="545"/>
      <c r="I51" s="545"/>
      <c r="J51" s="545"/>
      <c r="K51" s="545"/>
      <c r="L51" s="544"/>
      <c r="M51" s="543"/>
    </row>
    <row r="52" spans="2:29" ht="18">
      <c r="B52" s="546"/>
      <c r="C52" s="546"/>
      <c r="D52" s="546"/>
      <c r="E52" s="546"/>
      <c r="F52" s="546"/>
      <c r="G52" s="537"/>
      <c r="H52" s="545"/>
      <c r="I52" s="545"/>
      <c r="J52" s="545"/>
      <c r="K52" s="545"/>
      <c r="L52" s="544"/>
      <c r="M52" s="543"/>
    </row>
    <row r="53" spans="2:29" ht="17.399999999999999">
      <c r="B53" s="542" t="s">
        <v>624</v>
      </c>
      <c r="C53" s="542"/>
      <c r="D53" s="542"/>
      <c r="E53" s="542"/>
      <c r="F53" s="542"/>
      <c r="G53" s="537"/>
      <c r="H53" s="537"/>
      <c r="I53" s="537"/>
      <c r="J53" s="537"/>
      <c r="K53" s="540"/>
      <c r="L53" s="539"/>
      <c r="M53" s="538"/>
      <c r="N53" s="538"/>
      <c r="AA53" s="533"/>
      <c r="AC53" s="534"/>
    </row>
    <row r="54" spans="2:29" ht="17.399999999999999">
      <c r="B54" s="541" t="s">
        <v>625</v>
      </c>
      <c r="C54" s="541"/>
      <c r="D54" s="541"/>
      <c r="E54" s="541"/>
      <c r="F54" s="541"/>
      <c r="G54" s="537"/>
      <c r="H54" s="537"/>
      <c r="I54" s="537"/>
      <c r="J54" s="537"/>
      <c r="K54" s="540"/>
      <c r="L54" s="539"/>
      <c r="M54" s="538"/>
      <c r="N54" s="538"/>
      <c r="AA54" s="533"/>
      <c r="AC54" s="534"/>
    </row>
    <row r="55" spans="2:29" ht="17.399999999999999">
      <c r="B55" s="541" t="s">
        <v>626</v>
      </c>
      <c r="C55" s="541"/>
      <c r="D55" s="541"/>
      <c r="E55" s="541"/>
      <c r="F55" s="541"/>
      <c r="G55" s="537"/>
      <c r="H55" s="537"/>
      <c r="I55" s="537"/>
      <c r="J55" s="537"/>
      <c r="K55" s="540"/>
      <c r="L55" s="539"/>
      <c r="M55" s="538"/>
      <c r="N55" s="538"/>
      <c r="AA55" s="533"/>
      <c r="AC55" s="534"/>
    </row>
    <row r="56" spans="2:29" ht="17.399999999999999">
      <c r="B56" s="541" t="s">
        <v>627</v>
      </c>
      <c r="C56" s="541"/>
      <c r="D56" s="541"/>
      <c r="E56" s="541"/>
      <c r="F56" s="541"/>
      <c r="G56" s="537"/>
      <c r="H56" s="537"/>
      <c r="I56" s="537"/>
      <c r="J56" s="537"/>
      <c r="K56" s="540"/>
      <c r="L56" s="539"/>
      <c r="M56" s="538"/>
      <c r="N56" s="538"/>
      <c r="AA56" s="533"/>
      <c r="AC56" s="534"/>
    </row>
    <row r="57" spans="2:29" ht="17.399999999999999">
      <c r="B57" s="541"/>
      <c r="C57" s="541"/>
      <c r="D57" s="541"/>
      <c r="E57" s="541"/>
      <c r="F57" s="541"/>
      <c r="G57" s="537"/>
      <c r="H57" s="537"/>
      <c r="I57" s="537"/>
      <c r="J57" s="537"/>
      <c r="K57" s="540"/>
      <c r="L57" s="539"/>
      <c r="M57" s="538"/>
      <c r="N57" s="538"/>
      <c r="AA57" s="533"/>
      <c r="AC57" s="534"/>
    </row>
    <row r="58" spans="2:29" ht="17.399999999999999">
      <c r="B58" s="541" t="s">
        <v>628</v>
      </c>
      <c r="C58" s="541"/>
      <c r="D58" s="541"/>
      <c r="E58" s="541"/>
      <c r="F58" s="541"/>
      <c r="G58" s="537"/>
      <c r="H58" s="537"/>
      <c r="I58" s="537"/>
      <c r="J58" s="537"/>
      <c r="K58" s="540"/>
      <c r="L58" s="539"/>
      <c r="M58" s="538"/>
      <c r="N58" s="538"/>
      <c r="AA58" s="533"/>
      <c r="AC58" s="534"/>
    </row>
    <row r="59" spans="2:29" ht="17.399999999999999">
      <c r="B59" s="541" t="s">
        <v>629</v>
      </c>
      <c r="C59" s="541"/>
      <c r="D59" s="541"/>
      <c r="E59" s="541"/>
      <c r="F59" s="541"/>
      <c r="G59" s="537"/>
      <c r="H59" s="537"/>
      <c r="I59" s="537"/>
      <c r="J59" s="537"/>
      <c r="K59" s="540"/>
      <c r="L59" s="539"/>
      <c r="M59" s="538"/>
      <c r="N59" s="538"/>
      <c r="AA59" s="533"/>
      <c r="AC59" s="534"/>
    </row>
    <row r="60" spans="2:29" ht="17.399999999999999">
      <c r="B60" s="541" t="s">
        <v>630</v>
      </c>
      <c r="C60" s="541"/>
      <c r="D60" s="541"/>
      <c r="E60" s="541"/>
      <c r="F60" s="541"/>
      <c r="G60" s="537"/>
      <c r="H60" s="537"/>
      <c r="I60" s="537"/>
      <c r="J60" s="537"/>
      <c r="K60" s="540"/>
      <c r="L60" s="539"/>
      <c r="M60" s="538"/>
      <c r="N60" s="538"/>
      <c r="AA60" s="533"/>
      <c r="AC60" s="534"/>
    </row>
    <row r="61" spans="2:29" ht="17.399999999999999">
      <c r="B61" s="541" t="s">
        <v>631</v>
      </c>
      <c r="C61" s="541"/>
      <c r="D61" s="541"/>
      <c r="E61" s="541"/>
      <c r="F61" s="541"/>
      <c r="G61" s="537"/>
      <c r="H61" s="537"/>
      <c r="I61" s="537"/>
      <c r="J61" s="537"/>
      <c r="K61" s="540"/>
      <c r="L61" s="539"/>
      <c r="M61" s="538"/>
      <c r="N61" s="538"/>
    </row>
    <row r="62" spans="2:29" ht="17.399999999999999">
      <c r="B62" s="537"/>
      <c r="C62" s="537"/>
      <c r="D62" s="537"/>
      <c r="E62" s="537"/>
      <c r="F62" s="537"/>
      <c r="G62" s="537"/>
      <c r="H62" s="537"/>
      <c r="I62" s="537"/>
      <c r="J62" s="537"/>
      <c r="K62" s="537"/>
      <c r="L62" s="536"/>
    </row>
    <row r="63" spans="2:29" ht="17.399999999999999">
      <c r="B63" s="537" t="s">
        <v>632</v>
      </c>
      <c r="C63" s="537"/>
      <c r="D63" s="537"/>
      <c r="E63" s="537"/>
      <c r="F63" s="537"/>
      <c r="G63" s="537"/>
      <c r="H63" s="537"/>
      <c r="I63" s="537"/>
      <c r="J63" s="537"/>
      <c r="K63" s="537"/>
      <c r="L63" s="536"/>
    </row>
    <row r="64" spans="2:29" ht="17.399999999999999">
      <c r="B64" s="537"/>
      <c r="C64" s="537"/>
      <c r="D64" s="537"/>
      <c r="E64" s="537"/>
      <c r="F64" s="537"/>
      <c r="G64" s="537"/>
      <c r="H64" s="537"/>
      <c r="I64" s="537"/>
      <c r="J64" s="537"/>
      <c r="K64" s="537"/>
      <c r="L64" s="536"/>
    </row>
    <row r="65" spans="2:14" ht="17.399999999999999">
      <c r="B65" s="536"/>
      <c r="C65" s="536"/>
      <c r="D65" s="536"/>
      <c r="E65" s="536"/>
      <c r="F65" s="536"/>
      <c r="G65" s="536"/>
      <c r="H65" s="536"/>
      <c r="I65" s="536"/>
      <c r="J65" s="536"/>
      <c r="K65" s="536"/>
      <c r="L65" s="536"/>
    </row>
    <row r="66" spans="2:14">
      <c r="N66" s="535"/>
    </row>
  </sheetData>
  <mergeCells count="21">
    <mergeCell ref="AC8:AE8"/>
    <mergeCell ref="AF9:AF10"/>
    <mergeCell ref="Q9:Q10"/>
    <mergeCell ref="R9:T9"/>
    <mergeCell ref="V9:Y9"/>
    <mergeCell ref="Z9:AB9"/>
    <mergeCell ref="AC9:AE9"/>
    <mergeCell ref="U9:U10"/>
    <mergeCell ref="S2:T2"/>
    <mergeCell ref="S4:T4"/>
    <mergeCell ref="R8:T8"/>
    <mergeCell ref="B9:G9"/>
    <mergeCell ref="H9:J9"/>
    <mergeCell ref="K9:M9"/>
    <mergeCell ref="N9:O9"/>
    <mergeCell ref="P9:P10"/>
    <mergeCell ref="E4:J4"/>
    <mergeCell ref="E5:J5"/>
    <mergeCell ref="E6:J6"/>
    <mergeCell ref="E3:J3"/>
    <mergeCell ref="E2:J2"/>
  </mergeCells>
  <phoneticPr fontId="98" type="noConversion"/>
  <conditionalFormatting sqref="H11:H31 P11:Q31">
    <cfRule type="cellIs" dxfId="33" priority="80" stopIfTrue="1" operator="equal">
      <formula>"Threat"</formula>
    </cfRule>
    <cfRule type="cellIs" dxfId="32" priority="81" stopIfTrue="1" operator="equal">
      <formula>"Opportunity"</formula>
    </cfRule>
    <cfRule type="cellIs" dxfId="31" priority="82" stopIfTrue="1" operator="equal">
      <formula>"Issue"</formula>
    </cfRule>
  </conditionalFormatting>
  <conditionalFormatting sqref="T11:T31 AE11:AE31">
    <cfRule type="containsText" dxfId="30" priority="29" operator="containsText" text="H25">
      <formula>NOT(ISERROR(SEARCH("H25",T11)))</formula>
    </cfRule>
    <cfRule type="containsText" dxfId="29" priority="30" operator="containsText" text="H20">
      <formula>NOT(ISERROR(SEARCH("H20",T11)))</formula>
    </cfRule>
    <cfRule type="containsText" dxfId="28" priority="31" operator="containsText" text="H16">
      <formula>NOT(ISERROR(SEARCH("H16",T11)))</formula>
    </cfRule>
    <cfRule type="containsText" dxfId="27" priority="32" operator="containsText" text="H15">
      <formula>NOT(ISERROR(SEARCH("H15",T11)))</formula>
    </cfRule>
    <cfRule type="containsText" dxfId="26" priority="33" operator="containsText" text="M12">
      <formula>NOT(ISERROR(SEARCH("M12",T11)))</formula>
    </cfRule>
    <cfRule type="containsText" dxfId="25" priority="34" operator="containsText" text="M10">
      <formula>NOT(ISERROR(SEARCH("M10",T11)))</formula>
    </cfRule>
    <cfRule type="containsText" dxfId="24" priority="35" operator="containsText" text="M9">
      <formula>NOT(ISERROR(SEARCH("M9",T11)))</formula>
    </cfRule>
    <cfRule type="containsText" dxfId="23" priority="36" operator="containsText" text="M8">
      <formula>NOT(ISERROR(SEARCH("M8",T11)))</formula>
    </cfRule>
    <cfRule type="containsText" dxfId="22" priority="37" operator="containsText" text="M6">
      <formula>NOT(ISERROR(SEARCH("M6",T11)))</formula>
    </cfRule>
    <cfRule type="containsText" dxfId="21" priority="38" operator="containsText" text="M5">
      <formula>NOT(ISERROR(SEARCH("M5",T11)))</formula>
    </cfRule>
    <cfRule type="containsText" dxfId="20" priority="39" operator="containsText" text="L4">
      <formula>NOT(ISERROR(SEARCH("L4",T11)))</formula>
    </cfRule>
    <cfRule type="containsText" dxfId="19" priority="40" operator="containsText" text="L3">
      <formula>NOT(ISERROR(SEARCH("L3",T11)))</formula>
    </cfRule>
    <cfRule type="containsText" dxfId="18" priority="41" operator="containsText" text="L2">
      <formula>NOT(ISERROR(SEARCH("L2",T11)))</formula>
    </cfRule>
    <cfRule type="containsText" dxfId="17" priority="42" operator="containsText" text="L1">
      <formula>NOT(ISERROR(SEARCH("L1",T11)))</formula>
    </cfRule>
  </conditionalFormatting>
  <dataValidations count="11">
    <dataValidation type="list" allowBlank="1" showInputMessage="1" showErrorMessage="1" sqref="H11:H31" xr:uid="{28B32BA1-93F3-4F89-9F12-69C34667B429}">
      <formula1>"Threat,Opportunity,Issue"</formula1>
    </dataValidation>
    <dataValidation type="list" allowBlank="1" showInputMessage="1" showErrorMessage="1" sqref="C11:D31" xr:uid="{F23D96A7-039C-49CF-9BB6-EE8E7ABAE5F2}">
      <formula1>"Central,Eastern,Western"</formula1>
    </dataValidation>
    <dataValidation type="list" allowBlank="1" showInputMessage="1" showErrorMessage="1" sqref="G11:G31" xr:uid="{9F760BC9-AF3F-4540-BA57-BE9E92FC95EF}">
      <formula1>"Open,Close,Realize,Escalate"</formula1>
    </dataValidation>
    <dataValidation type="list" allowBlank="1" showInputMessage="1" showErrorMessage="1" sqref="AC11:AD31 R11:S31" xr:uid="{1954B06A-C635-4B7C-889C-7385470DF066}">
      <formula1>"Very High,High,Medium,Low,Very Low"</formula1>
    </dataValidation>
    <dataValidation type="list" allowBlank="1" showInputMessage="1" showErrorMessage="1" sqref="Q11:Q31" xr:uid="{F6461D10-10DD-43DE-990D-B7741448D14D}">
      <formula1>"Distant,Med Term,Imminent,Overdue"</formula1>
    </dataValidation>
    <dataValidation type="list" allowBlank="1" showInputMessage="1" showErrorMessage="1" sqref="P11:P31" xr:uid="{D7721284-8FCF-4CEE-A825-814484622EE6}">
      <formula1>"Ease,Moderate,Hard"</formula1>
    </dataValidation>
    <dataValidation type="list" allowBlank="1" showInputMessage="1" showErrorMessage="1" sqref="AF11:AF31" xr:uid="{4568E8DC-CD44-4A6E-A364-A3A7B400F9A3}">
      <formula1>"Open,Close,Residual,Escalate,Secondary"</formula1>
    </dataValidation>
    <dataValidation type="list" allowBlank="1" showInputMessage="1" showErrorMessage="1" sqref="I11:I31" xr:uid="{76827E04-6BEF-4CD7-B56E-010F49513958}">
      <formula1>"Internal, External"</formula1>
    </dataValidation>
    <dataValidation type="list" allowBlank="1" showInputMessage="1" showErrorMessage="1" sqref="J11:J31" xr:uid="{2D143B6B-D105-4E9F-B7CC-2B69F6B52D02}">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V11:V31" xr:uid="{D065CD55-7BE3-4514-8691-19B7D81C8A74}">
      <formula1>"Terminate,Tolerate,Transfer,Enhance/ Exploit,Share,Treat, Accept"</formula1>
    </dataValidation>
    <dataValidation type="list" allowBlank="1" showInputMessage="1" showErrorMessage="1" sqref="W11:W31" xr:uid="{5A737B3B-DF69-403D-A55F-B7EF4395CE73}">
      <formula1>"Mitigate,Control,Fall Back, N/A"</formula1>
    </dataValidation>
  </dataValidations>
  <pageMargins left="0.75" right="0.75" top="1.2" bottom="1" header="0.3" footer="0.3"/>
  <pageSetup paperSize="8" scale="34" fitToHeight="50" orientation="landscape" r:id="rId1"/>
  <headerFooter>
    <oddHeader>&amp;L&amp;"Janna LT,Bold"&amp;24MODON RISK REGISTER&amp;R&amp;G</oddHeader>
    <oddFooter>&amp;L&amp;"Janna LT,Regular"Document Reference Number: ORG1-06-002-MOD-TS0-0-PRM-TEM-1126-00
Rev: 00
Issued: 7 March 2016_x000D_&amp;1#&amp;"Calibri"&amp;10&amp;K000000 Data sensitivity - Public&amp;R&amp;"Janna LT,Regular"&amp;F
&amp;A
Page &amp;P of &amp;N</oddFooter>
  </headerFooter>
  <colBreaks count="1" manualBreakCount="1">
    <brk id="22" max="1048575" man="1"/>
  </colBreaks>
  <drawing r:id="rId2"/>
  <legacyDrawingHF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J67"/>
  <sheetViews>
    <sheetView zoomScale="70" zoomScaleNormal="70" workbookViewId="0">
      <selection activeCell="B1" sqref="B1:AE12"/>
    </sheetView>
  </sheetViews>
  <sheetFormatPr defaultColWidth="9.109375" defaultRowHeight="14.4"/>
  <cols>
    <col min="1" max="1" width="2.44140625" style="3" customWidth="1"/>
    <col min="2" max="2" width="6.109375" style="3" customWidth="1"/>
    <col min="3" max="3" width="7.44140625" style="3" customWidth="1"/>
    <col min="4" max="4" width="38.5546875" style="3" customWidth="1"/>
    <col min="5" max="5" width="12.6640625" style="3" customWidth="1"/>
    <col min="6" max="6" width="13.6640625" style="3" customWidth="1"/>
    <col min="7" max="7" width="14.33203125" style="3" bestFit="1" customWidth="1"/>
    <col min="8" max="9" width="13.6640625" style="3" customWidth="1"/>
    <col min="10" max="10" width="18" style="3" customWidth="1"/>
    <col min="11" max="13" width="10.6640625" style="3" customWidth="1"/>
    <col min="14" max="14" width="9.109375" style="3" customWidth="1"/>
    <col min="15" max="15" width="10.6640625" style="3" customWidth="1"/>
    <col min="16" max="16" width="10.44140625" style="3" bestFit="1" customWidth="1"/>
    <col min="17" max="17" width="10.6640625" style="3" customWidth="1"/>
    <col min="18" max="18" width="12" style="3" bestFit="1" customWidth="1"/>
    <col min="19" max="19" width="13.44140625" style="3" bestFit="1" customWidth="1"/>
    <col min="20" max="20" width="12.109375" style="3" customWidth="1"/>
    <col min="21" max="21" width="8" style="3" bestFit="1" customWidth="1"/>
    <col min="22" max="23" width="12.109375" style="3" customWidth="1"/>
    <col min="24" max="24" width="15.44140625" style="3" customWidth="1"/>
    <col min="25" max="25" width="15.33203125" style="3" customWidth="1"/>
    <col min="26" max="26" width="11.44140625" style="3" customWidth="1"/>
    <col min="27" max="27" width="10.6640625" style="3" customWidth="1"/>
    <col min="28" max="28" width="16.5546875" style="3" bestFit="1" customWidth="1"/>
    <col min="29" max="29" width="9.109375" style="3"/>
    <col min="30" max="30" width="24.44140625" style="3" customWidth="1"/>
    <col min="31" max="31" width="12.44140625" style="3" bestFit="1" customWidth="1"/>
    <col min="32" max="32" width="9.109375" style="3"/>
    <col min="33" max="33" width="17.6640625" style="3" customWidth="1"/>
    <col min="34" max="34" width="14.44140625" style="3" customWidth="1"/>
    <col min="35" max="16384" width="9.109375" style="3"/>
  </cols>
  <sheetData>
    <row r="1" spans="2:36" ht="17.399999999999999">
      <c r="B1" s="1955" t="s">
        <v>637</v>
      </c>
      <c r="C1" s="1956"/>
      <c r="D1" s="1956"/>
      <c r="E1" s="1956"/>
      <c r="F1" s="1956"/>
      <c r="G1" s="1956"/>
      <c r="H1" s="1956"/>
      <c r="I1" s="1956"/>
      <c r="J1" s="1956"/>
      <c r="K1" s="1956"/>
      <c r="L1" s="1956"/>
      <c r="M1" s="1956"/>
      <c r="N1" s="1956"/>
      <c r="O1" s="1956"/>
      <c r="P1" s="1956"/>
      <c r="Q1" s="1956"/>
      <c r="R1" s="1956"/>
      <c r="S1" s="1956"/>
      <c r="T1" s="1956"/>
      <c r="U1" s="1956"/>
      <c r="V1" s="1956"/>
      <c r="W1" s="1956"/>
      <c r="X1" s="1956"/>
      <c r="Y1" s="1956"/>
      <c r="Z1" s="1956"/>
      <c r="AA1" s="1956"/>
      <c r="AB1" s="1956"/>
      <c r="AC1" s="1956"/>
      <c r="AD1" s="1956"/>
      <c r="AE1" s="1956"/>
      <c r="AJ1" s="3" t="s">
        <v>638</v>
      </c>
    </row>
    <row r="2" spans="2:36" ht="17.399999999999999">
      <c r="B2" s="1994" t="s">
        <v>639</v>
      </c>
      <c r="C2" s="1968"/>
      <c r="D2" s="1968"/>
      <c r="E2" s="1968"/>
      <c r="F2" s="1968"/>
      <c r="G2" s="1968"/>
      <c r="H2" s="1968"/>
      <c r="I2" s="1968"/>
      <c r="J2" s="1968"/>
      <c r="K2" s="1994" t="s">
        <v>640</v>
      </c>
      <c r="L2" s="1968"/>
      <c r="M2" s="1968"/>
      <c r="N2" s="1968"/>
      <c r="O2" s="1968"/>
      <c r="P2" s="1968"/>
      <c r="Q2" s="1968"/>
      <c r="R2" s="1968"/>
      <c r="S2" s="1968" t="s">
        <v>147</v>
      </c>
      <c r="T2" s="1968"/>
      <c r="U2" s="1968"/>
      <c r="V2" s="1968"/>
      <c r="W2" s="1968"/>
      <c r="X2" s="1968"/>
      <c r="Y2" s="1968"/>
      <c r="Z2" s="1968"/>
      <c r="AA2" s="1968"/>
      <c r="AB2" s="1968"/>
      <c r="AC2" s="1968" t="s">
        <v>641</v>
      </c>
      <c r="AD2" s="1968"/>
      <c r="AE2" s="1968"/>
      <c r="AJ2" s="3" t="s">
        <v>642</v>
      </c>
    </row>
    <row r="3" spans="2:36" ht="28.2" customHeight="1">
      <c r="B3" s="1969" t="s">
        <v>33</v>
      </c>
      <c r="C3" s="1970"/>
      <c r="D3" s="1970"/>
      <c r="E3" s="1992">
        <f>Progress!B21</f>
        <v>33040004</v>
      </c>
      <c r="F3" s="2009"/>
      <c r="G3" s="1558" t="s">
        <v>643</v>
      </c>
      <c r="H3" s="1559"/>
      <c r="I3" s="1992">
        <v>0</v>
      </c>
      <c r="J3" s="1993" t="s">
        <v>35</v>
      </c>
      <c r="K3" s="1558" t="s">
        <v>168</v>
      </c>
      <c r="L3" s="1559"/>
      <c r="M3" s="2003">
        <v>0</v>
      </c>
      <c r="N3" s="2004"/>
      <c r="O3" s="1558" t="s">
        <v>169</v>
      </c>
      <c r="P3" s="1559"/>
      <c r="Q3" s="2012">
        <f>E3*M3</f>
        <v>0</v>
      </c>
      <c r="R3" s="2017"/>
      <c r="S3" s="1558" t="s">
        <v>644</v>
      </c>
      <c r="T3" s="1559"/>
      <c r="U3" s="2014">
        <v>0</v>
      </c>
      <c r="V3" s="2015"/>
      <c r="W3" s="1558" t="s">
        <v>149</v>
      </c>
      <c r="X3" s="1559"/>
      <c r="Y3" s="2012">
        <f>SUM(F9:F58)*1.15</f>
        <v>7768175.3649999993</v>
      </c>
      <c r="Z3" s="2013"/>
      <c r="AA3" s="2005" t="s">
        <v>645</v>
      </c>
      <c r="AB3" s="2007">
        <f>MAX(L9:L46)</f>
        <v>46292</v>
      </c>
      <c r="AC3" s="1969" t="s">
        <v>646</v>
      </c>
      <c r="AD3" s="1970"/>
      <c r="AE3" s="567">
        <f>AVERAGE(P9:P58)</f>
        <v>1.3333333333333333</v>
      </c>
      <c r="AG3" s="1949" t="s">
        <v>647</v>
      </c>
      <c r="AH3" s="1951">
        <f>AVERAGE(F9:F58)</f>
        <v>2251645.0333333332</v>
      </c>
      <c r="AI3" s="1952"/>
    </row>
    <row r="4" spans="2:36" ht="28.2" customHeight="1">
      <c r="B4" s="1969" t="s">
        <v>44</v>
      </c>
      <c r="C4" s="1970"/>
      <c r="D4" s="1970">
        <v>21100000</v>
      </c>
      <c r="E4" s="2010">
        <f>E3</f>
        <v>33040004</v>
      </c>
      <c r="F4" s="2011" t="s">
        <v>35</v>
      </c>
      <c r="G4" s="1548" t="s">
        <v>648</v>
      </c>
      <c r="H4" s="1549"/>
      <c r="I4" s="2010">
        <v>0</v>
      </c>
      <c r="J4" s="2020" t="e">
        <f>+#REF!+#REF!+I4</f>
        <v>#REF!</v>
      </c>
      <c r="K4" s="1548" t="s">
        <v>172</v>
      </c>
      <c r="L4" s="1549"/>
      <c r="M4" s="1999">
        <v>0</v>
      </c>
      <c r="N4" s="2000"/>
      <c r="O4" s="1548" t="s">
        <v>173</v>
      </c>
      <c r="P4" s="1549"/>
      <c r="Q4" s="2012">
        <f>E3*M4</f>
        <v>0</v>
      </c>
      <c r="R4" s="2017"/>
      <c r="S4" s="1548" t="s">
        <v>649</v>
      </c>
      <c r="T4" s="1549"/>
      <c r="U4" s="1979">
        <f>COUNTIF($N$9:$N$59,"Y")</f>
        <v>3</v>
      </c>
      <c r="V4" s="1980"/>
      <c r="W4" s="1548" t="s">
        <v>650</v>
      </c>
      <c r="X4" s="1549"/>
      <c r="Y4" s="1975">
        <f>SUMIF($N$9:$N$58,"Y",$J$9:$J$58)</f>
        <v>7770175.3650000002</v>
      </c>
      <c r="Z4" s="1976"/>
      <c r="AA4" s="2006"/>
      <c r="AB4" s="2008"/>
      <c r="AC4" s="1969" t="s">
        <v>651</v>
      </c>
      <c r="AD4" s="1970"/>
      <c r="AE4" s="567">
        <f>AVERAGE(W9:W58)</f>
        <v>6.333333333333333</v>
      </c>
      <c r="AG4" s="1950"/>
      <c r="AH4" s="1953"/>
      <c r="AI4" s="1954"/>
    </row>
    <row r="5" spans="2:36" ht="28.2" customHeight="1">
      <c r="B5" s="1969" t="s">
        <v>53</v>
      </c>
      <c r="C5" s="1970"/>
      <c r="D5" s="1970">
        <v>20900000</v>
      </c>
      <c r="E5" s="2010">
        <f>E4</f>
        <v>33040004</v>
      </c>
      <c r="F5" s="2011" t="e">
        <f>+#REF!+#REF!+E5</f>
        <v>#REF!</v>
      </c>
      <c r="G5" s="1548" t="s">
        <v>45</v>
      </c>
      <c r="H5" s="1549"/>
      <c r="I5" s="1997">
        <f>+F9+F10+F11+F12</f>
        <v>6754935.0999999996</v>
      </c>
      <c r="J5" s="1998"/>
      <c r="K5" s="1548" t="s">
        <v>652</v>
      </c>
      <c r="L5" s="1549"/>
      <c r="M5" s="2001">
        <f>ABS(M6/E3)</f>
        <v>6.0532680322920058E-5</v>
      </c>
      <c r="N5" s="2002"/>
      <c r="O5" s="1548" t="s">
        <v>653</v>
      </c>
      <c r="P5" s="1549"/>
      <c r="Q5" s="2018">
        <f>SUM(G9:G58)</f>
        <v>0</v>
      </c>
      <c r="R5" s="2019"/>
      <c r="S5" s="1548" t="s">
        <v>654</v>
      </c>
      <c r="T5" s="1549"/>
      <c r="U5" s="1979">
        <f>COUNTIF($R$9:$R$59,"Y")</f>
        <v>3</v>
      </c>
      <c r="V5" s="1980"/>
      <c r="W5" s="1548" t="s">
        <v>655</v>
      </c>
      <c r="X5" s="1549"/>
      <c r="Y5" s="1975">
        <f>SUMIF($R$9:$R$58,"Y",$J$9:$J$58)</f>
        <v>7770175.3650000002</v>
      </c>
      <c r="Z5" s="1976"/>
      <c r="AA5" s="1983" t="s">
        <v>656</v>
      </c>
      <c r="AB5" s="1973">
        <f>Y3/(E4*1.15)</f>
        <v>0.20444716350518602</v>
      </c>
      <c r="AC5" s="1971" t="s">
        <v>657</v>
      </c>
      <c r="AD5" s="1972"/>
      <c r="AE5" s="567">
        <f>AVERAGE(AA9:AA58)</f>
        <v>17.5</v>
      </c>
    </row>
    <row r="6" spans="2:36" ht="28.2" customHeight="1" thickBot="1">
      <c r="B6" s="1969" t="s">
        <v>61</v>
      </c>
      <c r="C6" s="1970"/>
      <c r="D6" s="1970">
        <f>D4-D5</f>
        <v>200000</v>
      </c>
      <c r="E6" s="1995">
        <f>E4-E5</f>
        <v>0</v>
      </c>
      <c r="F6" s="2016"/>
      <c r="G6" s="1971" t="s">
        <v>658</v>
      </c>
      <c r="H6" s="1972"/>
      <c r="I6" s="1995">
        <f>M6+Q6+Q5</f>
        <v>2000</v>
      </c>
      <c r="J6" s="1996"/>
      <c r="K6" s="1971" t="s">
        <v>659</v>
      </c>
      <c r="L6" s="1972"/>
      <c r="M6" s="1981">
        <f>SUM(I9:I58)</f>
        <v>2000</v>
      </c>
      <c r="N6" s="1982"/>
      <c r="O6" s="1971" t="s">
        <v>660</v>
      </c>
      <c r="P6" s="1972"/>
      <c r="Q6" s="1977">
        <f>SUM(H9:H58)</f>
        <v>0</v>
      </c>
      <c r="R6" s="1978"/>
      <c r="S6" s="1971" t="s">
        <v>661</v>
      </c>
      <c r="T6" s="1972"/>
      <c r="U6" s="1981">
        <f>COUNTA(X9:X58)</f>
        <v>2</v>
      </c>
      <c r="V6" s="1982"/>
      <c r="W6" s="1971" t="s">
        <v>662</v>
      </c>
      <c r="X6" s="1972"/>
      <c r="Y6" s="1977">
        <f>+Y59</f>
        <v>3778784.8739999998</v>
      </c>
      <c r="Z6" s="1978"/>
      <c r="AA6" s="1983"/>
      <c r="AB6" s="1974"/>
      <c r="AC6" s="1971" t="s">
        <v>663</v>
      </c>
      <c r="AD6" s="1972"/>
      <c r="AE6" s="567">
        <f>IFERROR(AVERAGE(AC9:AC58),"")</f>
        <v>28</v>
      </c>
    </row>
    <row r="7" spans="2:36" ht="15" customHeight="1" thickBot="1">
      <c r="B7" s="1984" t="s">
        <v>664</v>
      </c>
      <c r="C7" s="1985"/>
      <c r="D7" s="1985"/>
      <c r="E7" s="1986"/>
      <c r="F7" s="1984" t="s">
        <v>665</v>
      </c>
      <c r="G7" s="1985"/>
      <c r="H7" s="1985"/>
      <c r="I7" s="1985"/>
      <c r="J7" s="1987"/>
      <c r="K7" s="1988" t="s">
        <v>666</v>
      </c>
      <c r="L7" s="1986"/>
      <c r="M7" s="1989" t="s">
        <v>667</v>
      </c>
      <c r="N7" s="1990"/>
      <c r="O7" s="1990"/>
      <c r="P7" s="1990"/>
      <c r="Q7" s="1989" t="s">
        <v>668</v>
      </c>
      <c r="R7" s="1990"/>
      <c r="S7" s="1990"/>
      <c r="T7" s="1990"/>
      <c r="U7" s="1990"/>
      <c r="V7" s="1990"/>
      <c r="W7" s="1991"/>
      <c r="X7" s="1989" t="s">
        <v>640</v>
      </c>
      <c r="Y7" s="1990"/>
      <c r="Z7" s="1990"/>
      <c r="AA7" s="1990"/>
      <c r="AB7" s="1991"/>
      <c r="AC7" s="1961" t="s">
        <v>669</v>
      </c>
      <c r="AD7" s="1961" t="s">
        <v>670</v>
      </c>
      <c r="AE7" s="1963"/>
    </row>
    <row r="8" spans="2:36" s="34" customFormat="1" ht="56.4" thickTop="1" thickBot="1">
      <c r="B8" s="623" t="s">
        <v>671</v>
      </c>
      <c r="C8" s="624" t="s">
        <v>672</v>
      </c>
      <c r="D8" s="624" t="s">
        <v>673</v>
      </c>
      <c r="E8" s="625" t="s">
        <v>674</v>
      </c>
      <c r="F8" s="623" t="s">
        <v>675</v>
      </c>
      <c r="G8" s="624" t="s">
        <v>676</v>
      </c>
      <c r="H8" s="624" t="s">
        <v>677</v>
      </c>
      <c r="I8" s="624" t="s">
        <v>678</v>
      </c>
      <c r="J8" s="626" t="s">
        <v>679</v>
      </c>
      <c r="K8" s="627" t="s">
        <v>680</v>
      </c>
      <c r="L8" s="625" t="s">
        <v>681</v>
      </c>
      <c r="M8" s="623" t="s">
        <v>682</v>
      </c>
      <c r="N8" s="624" t="s">
        <v>683</v>
      </c>
      <c r="O8" s="624" t="s">
        <v>684</v>
      </c>
      <c r="P8" s="626" t="s">
        <v>685</v>
      </c>
      <c r="Q8" s="623" t="s">
        <v>686</v>
      </c>
      <c r="R8" s="624" t="s">
        <v>687</v>
      </c>
      <c r="S8" s="625" t="s">
        <v>688</v>
      </c>
      <c r="T8" s="628" t="s">
        <v>689</v>
      </c>
      <c r="U8" s="624" t="s">
        <v>690</v>
      </c>
      <c r="V8" s="626" t="s">
        <v>691</v>
      </c>
      <c r="W8" s="629" t="s">
        <v>685</v>
      </c>
      <c r="X8" s="623" t="s">
        <v>692</v>
      </c>
      <c r="Y8" s="624" t="s">
        <v>693</v>
      </c>
      <c r="Z8" s="624" t="s">
        <v>694</v>
      </c>
      <c r="AA8" s="624" t="s">
        <v>695</v>
      </c>
      <c r="AB8" s="625" t="s">
        <v>696</v>
      </c>
      <c r="AC8" s="1962"/>
      <c r="AD8" s="1964"/>
      <c r="AE8" s="1965"/>
    </row>
    <row r="9" spans="2:36" ht="15" thickTop="1">
      <c r="B9" s="630">
        <v>1</v>
      </c>
      <c r="C9" s="767">
        <v>1</v>
      </c>
      <c r="D9" s="882" t="s">
        <v>1182</v>
      </c>
      <c r="E9" s="883">
        <v>0</v>
      </c>
      <c r="F9" s="769">
        <v>1152426.6000000001</v>
      </c>
      <c r="G9" s="770">
        <f>IF(ISBLANK(F9),"",-F9*$M$3*1.15)</f>
        <v>0</v>
      </c>
      <c r="H9" s="770">
        <f>IF(ISBLANK(F9),"",-F9*$M$4*1.15)</f>
        <v>0</v>
      </c>
      <c r="I9" s="771">
        <v>0</v>
      </c>
      <c r="J9" s="772">
        <f>IF(ISBLANK(F9),"",SUM(F9:I9)+F9*0.15)</f>
        <v>1325290.5900000001</v>
      </c>
      <c r="K9" s="773">
        <v>46198</v>
      </c>
      <c r="L9" s="774">
        <v>46233</v>
      </c>
      <c r="M9" s="775">
        <v>46233</v>
      </c>
      <c r="N9" s="776" t="s">
        <v>638</v>
      </c>
      <c r="O9" s="777">
        <v>46235</v>
      </c>
      <c r="P9" s="778">
        <f t="shared" ref="P9:P12" si="0">IF(ISBLANK(O9),"",O9-M9)</f>
        <v>2</v>
      </c>
      <c r="Q9" s="775">
        <f>+M9+5</f>
        <v>46238</v>
      </c>
      <c r="R9" s="779" t="s">
        <v>638</v>
      </c>
      <c r="S9" s="774">
        <v>46239</v>
      </c>
      <c r="T9" s="780">
        <v>46242</v>
      </c>
      <c r="U9" s="776" t="s">
        <v>638</v>
      </c>
      <c r="V9" s="805">
        <v>46243</v>
      </c>
      <c r="W9" s="781">
        <f>IF(ISBLANK(V9),"",V9-Q9)</f>
        <v>5</v>
      </c>
      <c r="X9" s="775">
        <v>46260</v>
      </c>
      <c r="Y9" s="771">
        <f>J9</f>
        <v>1325290.5900000001</v>
      </c>
      <c r="Z9" s="782">
        <f>IF(ISBLANK(Y9),"",Y9/J9)</f>
        <v>1</v>
      </c>
      <c r="AA9" s="783">
        <f>IF(ISBLANK(X9),"",X9-V9)</f>
        <v>17</v>
      </c>
      <c r="AB9" s="784">
        <f>IF(ISBLANK(Y9),"",(J9-Y9))</f>
        <v>0</v>
      </c>
      <c r="AC9" s="206">
        <f>IF(ISBLANK(X9),"",X9-M9)</f>
        <v>27</v>
      </c>
      <c r="AD9" s="1966"/>
      <c r="AE9" s="1967"/>
      <c r="AH9" s="34"/>
    </row>
    <row r="10" spans="2:36">
      <c r="B10" s="633">
        <v>2</v>
      </c>
      <c r="C10" s="785">
        <v>2</v>
      </c>
      <c r="D10" s="882" t="s">
        <v>1212</v>
      </c>
      <c r="E10" s="883">
        <v>0</v>
      </c>
      <c r="F10" s="769">
        <v>2131734.16</v>
      </c>
      <c r="G10" s="770">
        <f t="shared" ref="G10:G58" si="1">IF(ISBLANK(F10),"",-F10*$M$3*1.15)</f>
        <v>0</v>
      </c>
      <c r="H10" s="770">
        <f>IF(ISBLANK(F10),"",-F10*$M$4*1.15)</f>
        <v>0</v>
      </c>
      <c r="I10" s="771">
        <v>2000</v>
      </c>
      <c r="J10" s="772">
        <f>IF(ISBLANK(F10),"",SUM(F10:I10)+F10*0.15)</f>
        <v>2453494.284</v>
      </c>
      <c r="K10" s="786">
        <v>46234</v>
      </c>
      <c r="L10" s="787">
        <v>46259</v>
      </c>
      <c r="M10" s="788">
        <v>46259</v>
      </c>
      <c r="N10" s="776" t="s">
        <v>638</v>
      </c>
      <c r="O10" s="777">
        <v>46260</v>
      </c>
      <c r="P10" s="778">
        <f t="shared" si="0"/>
        <v>1</v>
      </c>
      <c r="Q10" s="775">
        <v>46264</v>
      </c>
      <c r="R10" s="776" t="s">
        <v>638</v>
      </c>
      <c r="S10" s="774">
        <v>46266</v>
      </c>
      <c r="T10" s="780">
        <v>46268</v>
      </c>
      <c r="U10" s="776" t="s">
        <v>638</v>
      </c>
      <c r="V10" s="805">
        <v>46270</v>
      </c>
      <c r="W10" s="781">
        <f>IF(ISBLANK(V10),"",V10-Q10)</f>
        <v>6</v>
      </c>
      <c r="X10" s="788">
        <v>46288</v>
      </c>
      <c r="Y10" s="771">
        <f>J10</f>
        <v>2453494.284</v>
      </c>
      <c r="Z10" s="782">
        <f>IF(ISBLANK(Y10),"",Y10/J10)</f>
        <v>1</v>
      </c>
      <c r="AA10" s="783">
        <f>IF(ISBLANK(X10),"",X10-V10)</f>
        <v>18</v>
      </c>
      <c r="AB10" s="784">
        <f>IF(ISBLANK(Y10),"",(J10-Y10))</f>
        <v>0</v>
      </c>
      <c r="AC10" s="789">
        <f t="shared" ref="AC10:AC11" si="2">IF(ISBLANK(X10),"",X10-M10)</f>
        <v>29</v>
      </c>
      <c r="AD10" s="1957"/>
      <c r="AE10" s="1958"/>
      <c r="AH10" s="34"/>
    </row>
    <row r="11" spans="2:36">
      <c r="B11" s="633">
        <v>3</v>
      </c>
      <c r="C11" s="785">
        <v>3</v>
      </c>
      <c r="D11" s="882" t="s">
        <v>1213</v>
      </c>
      <c r="E11" s="883">
        <v>0</v>
      </c>
      <c r="F11" s="769">
        <v>3470774.34</v>
      </c>
      <c r="G11" s="770">
        <f t="shared" si="1"/>
        <v>0</v>
      </c>
      <c r="H11" s="770">
        <f>IF(ISBLANK(F11),"",-F11*$M$4*1.15)</f>
        <v>0</v>
      </c>
      <c r="I11" s="771">
        <v>0</v>
      </c>
      <c r="J11" s="772">
        <f t="shared" ref="J11:J58" si="3">IF(ISBLANK(F11),"",SUM(F11:I11)+F11*0.15)</f>
        <v>3991390.4909999999</v>
      </c>
      <c r="K11" s="786">
        <v>46260</v>
      </c>
      <c r="L11" s="787">
        <v>46292</v>
      </c>
      <c r="M11" s="788">
        <v>46293</v>
      </c>
      <c r="N11" s="776" t="s">
        <v>638</v>
      </c>
      <c r="O11" s="777">
        <v>46294</v>
      </c>
      <c r="P11" s="778">
        <f t="shared" si="0"/>
        <v>1</v>
      </c>
      <c r="Q11" s="640">
        <v>46295</v>
      </c>
      <c r="R11" s="641" t="s">
        <v>638</v>
      </c>
      <c r="S11" s="774">
        <v>46298</v>
      </c>
      <c r="T11" s="780">
        <v>46300</v>
      </c>
      <c r="U11" s="776" t="s">
        <v>638</v>
      </c>
      <c r="V11" s="805">
        <v>46303</v>
      </c>
      <c r="W11" s="781">
        <f>IF(ISBLANK(V11),"",V11-Q11)</f>
        <v>8</v>
      </c>
      <c r="X11" s="640"/>
      <c r="Y11" s="771"/>
      <c r="Z11" s="782" t="str">
        <f>IF(ISBLANK(Y11),"",Y11/J11)</f>
        <v/>
      </c>
      <c r="AA11" s="783" t="str">
        <f t="shared" ref="AA11" si="4">IF(ISBLANK(X11),"",X11-V11)</f>
        <v/>
      </c>
      <c r="AB11" s="784" t="str">
        <f t="shared" ref="AB11:AB37" si="5">IF(ISBLANK(Y11),"",(J11-Y11))</f>
        <v/>
      </c>
      <c r="AC11" s="789" t="str">
        <f t="shared" si="2"/>
        <v/>
      </c>
      <c r="AD11" s="1957"/>
      <c r="AE11" s="1958"/>
      <c r="AH11" s="34"/>
    </row>
    <row r="12" spans="2:36">
      <c r="B12" s="633">
        <v>4</v>
      </c>
      <c r="C12" s="785"/>
      <c r="D12" s="882"/>
      <c r="E12" s="883"/>
      <c r="F12" s="769"/>
      <c r="G12" s="770" t="str">
        <f t="shared" si="1"/>
        <v/>
      </c>
      <c r="H12" s="770" t="str">
        <f t="shared" ref="H12" si="6">IF(ISBLANK(F12),"",-F12*$M$4*1.15)</f>
        <v/>
      </c>
      <c r="I12" s="790"/>
      <c r="J12" s="772" t="str">
        <f t="shared" si="3"/>
        <v/>
      </c>
      <c r="K12" s="786"/>
      <c r="L12" s="787"/>
      <c r="M12" s="788"/>
      <c r="N12" s="776"/>
      <c r="O12" s="777"/>
      <c r="P12" s="778" t="str">
        <f t="shared" si="0"/>
        <v/>
      </c>
      <c r="Q12" s="640"/>
      <c r="R12" s="641"/>
      <c r="S12" s="774"/>
      <c r="T12" s="780"/>
      <c r="U12" s="776"/>
      <c r="V12" s="805"/>
      <c r="W12" s="646" t="str">
        <f t="shared" ref="W12:W19" si="7">IF(ISBLANK(V12),"",V12-Q12)</f>
        <v/>
      </c>
      <c r="X12" s="640"/>
      <c r="Y12" s="771"/>
      <c r="Z12" s="782" t="str">
        <f>IF(ISBLANK(Y12),"",Y12/J12)</f>
        <v/>
      </c>
      <c r="AA12" s="648" t="str">
        <f>IF(ISBLANK(X12),"",X12-V12)</f>
        <v/>
      </c>
      <c r="AB12" s="784" t="str">
        <f t="shared" si="5"/>
        <v/>
      </c>
      <c r="AC12" s="789" t="str">
        <f t="shared" ref="AC12:AC59" si="8">IF(ISBLANK(X12),"",X12-M12)</f>
        <v/>
      </c>
      <c r="AD12" s="1957"/>
      <c r="AE12" s="1958"/>
    </row>
    <row r="13" spans="2:36">
      <c r="B13" s="633">
        <v>5</v>
      </c>
      <c r="C13" s="785"/>
      <c r="D13" s="882"/>
      <c r="E13" s="883"/>
      <c r="F13" s="631"/>
      <c r="G13" s="632" t="str">
        <f>IF(ISBLANK(F13),"",-F13*$M$3*1.15)</f>
        <v/>
      </c>
      <c r="H13" s="650" t="str">
        <f>IF(ISBLANK(F13),"",-F13*$M$4)</f>
        <v/>
      </c>
      <c r="I13" s="636"/>
      <c r="J13" s="772" t="str">
        <f t="shared" si="3"/>
        <v/>
      </c>
      <c r="K13" s="638"/>
      <c r="L13" s="639"/>
      <c r="M13" s="640"/>
      <c r="N13" s="641"/>
      <c r="O13" s="642"/>
      <c r="P13" s="643" t="str">
        <f t="shared" ref="P13:P17" si="9">IF(ISBLANK(O13),"",O13-M13)</f>
        <v/>
      </c>
      <c r="Q13" s="640"/>
      <c r="R13" s="641"/>
      <c r="S13" s="639"/>
      <c r="T13" s="780"/>
      <c r="U13" s="776"/>
      <c r="V13" s="805"/>
      <c r="W13" s="646" t="str">
        <f t="shared" si="7"/>
        <v/>
      </c>
      <c r="X13" s="640"/>
      <c r="Y13" s="771"/>
      <c r="Z13" s="782" t="str">
        <f t="shared" ref="Z13:Z35" si="10">IF(ISBLANK(Y13),"",Y13/J13)</f>
        <v/>
      </c>
      <c r="AA13" s="648" t="str">
        <f t="shared" ref="AA13:AA15" si="11">IF(ISBLANK(X13),"",X13-V13)</f>
        <v/>
      </c>
      <c r="AB13" s="784" t="str">
        <f t="shared" si="5"/>
        <v/>
      </c>
      <c r="AC13" s="789" t="str">
        <f t="shared" si="8"/>
        <v/>
      </c>
      <c r="AD13" s="1957"/>
      <c r="AE13" s="1958"/>
    </row>
    <row r="14" spans="2:36">
      <c r="B14" s="633">
        <v>6</v>
      </c>
      <c r="C14" s="785"/>
      <c r="D14" s="882"/>
      <c r="E14" s="883"/>
      <c r="F14" s="631"/>
      <c r="G14" s="632" t="str">
        <f t="shared" ref="G14:G40" si="12">IF(ISBLANK(F14),"",-F14*$M$3*1.15)</f>
        <v/>
      </c>
      <c r="H14" s="650" t="str">
        <f>IF(ISBLANK(F14),"",-F14*$M$4)</f>
        <v/>
      </c>
      <c r="I14" s="636"/>
      <c r="J14" s="772" t="str">
        <f t="shared" si="3"/>
        <v/>
      </c>
      <c r="K14" s="638"/>
      <c r="L14" s="639"/>
      <c r="M14" s="640"/>
      <c r="N14" s="641"/>
      <c r="O14" s="642"/>
      <c r="P14" s="643" t="str">
        <f t="shared" si="9"/>
        <v/>
      </c>
      <c r="Q14" s="640"/>
      <c r="R14" s="641"/>
      <c r="S14" s="639"/>
      <c r="T14" s="780"/>
      <c r="U14" s="776"/>
      <c r="V14" s="805"/>
      <c r="W14" s="646" t="str">
        <f t="shared" si="7"/>
        <v/>
      </c>
      <c r="X14" s="640"/>
      <c r="Y14" s="771"/>
      <c r="Z14" s="782" t="str">
        <f t="shared" si="10"/>
        <v/>
      </c>
      <c r="AA14" s="648" t="str">
        <f t="shared" si="11"/>
        <v/>
      </c>
      <c r="AB14" s="784" t="str">
        <f t="shared" si="5"/>
        <v/>
      </c>
      <c r="AC14" s="789" t="str">
        <f t="shared" si="8"/>
        <v/>
      </c>
      <c r="AD14" s="1957"/>
      <c r="AE14" s="1958"/>
    </row>
    <row r="15" spans="2:36">
      <c r="B15" s="633">
        <v>7</v>
      </c>
      <c r="C15" s="785"/>
      <c r="D15" s="882"/>
      <c r="E15" s="883"/>
      <c r="F15" s="649"/>
      <c r="G15" s="632" t="str">
        <f t="shared" si="12"/>
        <v/>
      </c>
      <c r="H15" s="650" t="str">
        <f t="shared" ref="H15:H16" si="13">IF(ISBLANK(F15),"",-F15*$M$4)</f>
        <v/>
      </c>
      <c r="I15" s="636"/>
      <c r="J15" s="772" t="str">
        <f t="shared" si="3"/>
        <v/>
      </c>
      <c r="K15" s="638"/>
      <c r="L15" s="639"/>
      <c r="M15" s="640"/>
      <c r="N15" s="641"/>
      <c r="O15" s="642"/>
      <c r="P15" s="643" t="str">
        <f t="shared" si="9"/>
        <v/>
      </c>
      <c r="Q15" s="640"/>
      <c r="R15" s="641"/>
      <c r="S15" s="639"/>
      <c r="T15" s="780"/>
      <c r="U15" s="776"/>
      <c r="V15" s="805"/>
      <c r="W15" s="646" t="str">
        <f t="shared" si="7"/>
        <v/>
      </c>
      <c r="X15" s="640"/>
      <c r="Y15" s="771"/>
      <c r="Z15" s="782" t="str">
        <f t="shared" si="10"/>
        <v/>
      </c>
      <c r="AA15" s="648" t="str">
        <f t="shared" si="11"/>
        <v/>
      </c>
      <c r="AB15" s="784" t="str">
        <f t="shared" si="5"/>
        <v/>
      </c>
      <c r="AC15" s="789" t="str">
        <f t="shared" si="8"/>
        <v/>
      </c>
      <c r="AD15" s="1957"/>
      <c r="AE15" s="1958"/>
    </row>
    <row r="16" spans="2:36">
      <c r="B16" s="633">
        <v>8</v>
      </c>
      <c r="C16" s="785"/>
      <c r="D16" s="882"/>
      <c r="E16" s="883"/>
      <c r="F16" s="649"/>
      <c r="G16" s="632" t="str">
        <f t="shared" si="12"/>
        <v/>
      </c>
      <c r="H16" s="650" t="str">
        <f t="shared" si="13"/>
        <v/>
      </c>
      <c r="I16" s="636"/>
      <c r="J16" s="772" t="str">
        <f t="shared" si="3"/>
        <v/>
      </c>
      <c r="K16" s="638"/>
      <c r="L16" s="639"/>
      <c r="M16" s="640"/>
      <c r="N16" s="641"/>
      <c r="O16" s="642"/>
      <c r="P16" s="643" t="str">
        <f t="shared" si="9"/>
        <v/>
      </c>
      <c r="Q16" s="640"/>
      <c r="R16" s="641"/>
      <c r="S16" s="639"/>
      <c r="T16" s="780"/>
      <c r="U16" s="776"/>
      <c r="V16" s="805"/>
      <c r="W16" s="646" t="str">
        <f t="shared" ref="W16" si="14">IF(ISBLANK(V16),"",V16-Q16)</f>
        <v/>
      </c>
      <c r="X16" s="640"/>
      <c r="Y16" s="771"/>
      <c r="Z16" s="782" t="str">
        <f t="shared" ref="Z16" si="15">IF(ISBLANK(Y16),"",Y16/J16)</f>
        <v/>
      </c>
      <c r="AA16" s="648" t="str">
        <f t="shared" ref="AA16:AA19" si="16">IF(ISBLANK(X16),"",X16-V16)</f>
        <v/>
      </c>
      <c r="AB16" s="784" t="str">
        <f t="shared" si="5"/>
        <v/>
      </c>
      <c r="AC16" s="789" t="str">
        <f t="shared" si="8"/>
        <v/>
      </c>
      <c r="AD16" s="1957"/>
      <c r="AE16" s="1958"/>
    </row>
    <row r="17" spans="2:31">
      <c r="B17" s="633">
        <v>9</v>
      </c>
      <c r="C17" s="785"/>
      <c r="D17" s="882"/>
      <c r="E17" s="883"/>
      <c r="F17" s="649"/>
      <c r="G17" s="632" t="str">
        <f t="shared" si="12"/>
        <v/>
      </c>
      <c r="H17" s="650" t="str">
        <f t="shared" ref="H17:H23" si="17">IF(ISBLANK(F17),"",-F17*$M$4)</f>
        <v/>
      </c>
      <c r="I17" s="636"/>
      <c r="J17" s="772" t="str">
        <f t="shared" si="3"/>
        <v/>
      </c>
      <c r="K17" s="638"/>
      <c r="L17" s="639"/>
      <c r="M17" s="640"/>
      <c r="N17" s="641"/>
      <c r="O17" s="642"/>
      <c r="P17" s="643" t="str">
        <f t="shared" si="9"/>
        <v/>
      </c>
      <c r="Q17" s="640"/>
      <c r="R17" s="641"/>
      <c r="S17" s="639"/>
      <c r="T17" s="780"/>
      <c r="U17" s="776"/>
      <c r="V17" s="805"/>
      <c r="W17" s="646" t="str">
        <f t="shared" ref="W17" si="18">IF(ISBLANK(V17),"",V17-Q17)</f>
        <v/>
      </c>
      <c r="X17" s="640"/>
      <c r="Y17" s="771"/>
      <c r="Z17" s="782" t="str">
        <f t="shared" ref="Z17" si="19">IF(ISBLANK(Y17),"",Y17/J17)</f>
        <v/>
      </c>
      <c r="AA17" s="648" t="str">
        <f t="shared" si="16"/>
        <v/>
      </c>
      <c r="AB17" s="784" t="str">
        <f t="shared" si="5"/>
        <v/>
      </c>
      <c r="AC17" s="789" t="str">
        <f t="shared" si="8"/>
        <v/>
      </c>
      <c r="AD17" s="1957"/>
      <c r="AE17" s="1958"/>
    </row>
    <row r="18" spans="2:31">
      <c r="B18" s="633">
        <v>10</v>
      </c>
      <c r="C18" s="634"/>
      <c r="D18" s="882"/>
      <c r="E18" s="883"/>
      <c r="F18" s="649"/>
      <c r="G18" s="632" t="str">
        <f>IF(ISBLANK(F18),"",-F18*$M$3*1.15)</f>
        <v/>
      </c>
      <c r="H18" s="650" t="str">
        <f t="shared" si="17"/>
        <v/>
      </c>
      <c r="I18" s="636"/>
      <c r="J18" s="772" t="str">
        <f t="shared" si="3"/>
        <v/>
      </c>
      <c r="K18" s="638"/>
      <c r="L18" s="639"/>
      <c r="M18" s="640"/>
      <c r="N18" s="641"/>
      <c r="O18" s="642"/>
      <c r="P18" s="643" t="str">
        <f t="shared" ref="P18:P59" si="20">IF(ISBLANK(O18),"",O18-M18)</f>
        <v/>
      </c>
      <c r="Q18" s="640"/>
      <c r="R18" s="641"/>
      <c r="S18" s="639"/>
      <c r="T18" s="644"/>
      <c r="U18" s="641"/>
      <c r="V18" s="645"/>
      <c r="W18" s="646" t="str">
        <f t="shared" ref="W18" si="21">IF(ISBLANK(V18),"",V18-Q18)</f>
        <v/>
      </c>
      <c r="X18" s="640"/>
      <c r="Y18" s="771"/>
      <c r="Z18" s="782" t="str">
        <f t="shared" si="10"/>
        <v/>
      </c>
      <c r="AA18" s="648" t="str">
        <f t="shared" si="16"/>
        <v/>
      </c>
      <c r="AB18" s="784" t="str">
        <f t="shared" si="5"/>
        <v/>
      </c>
      <c r="AC18" s="789" t="str">
        <f t="shared" si="8"/>
        <v/>
      </c>
      <c r="AD18" s="1957"/>
      <c r="AE18" s="1958"/>
    </row>
    <row r="19" spans="2:31">
      <c r="B19" s="633">
        <v>11</v>
      </c>
      <c r="C19" s="634"/>
      <c r="D19" s="882"/>
      <c r="E19" s="883"/>
      <c r="F19" s="649"/>
      <c r="G19" s="632" t="str">
        <f t="shared" si="12"/>
        <v/>
      </c>
      <c r="H19" s="650" t="str">
        <f t="shared" si="17"/>
        <v/>
      </c>
      <c r="I19" s="636"/>
      <c r="J19" s="772" t="str">
        <f>IF(ISBLANK(F19),"",SUM(F19:I19)+F19*0.15)</f>
        <v/>
      </c>
      <c r="K19" s="638"/>
      <c r="L19" s="639"/>
      <c r="M19" s="640"/>
      <c r="N19" s="641"/>
      <c r="O19" s="642"/>
      <c r="P19" s="643" t="str">
        <f t="shared" si="20"/>
        <v/>
      </c>
      <c r="Q19" s="640"/>
      <c r="R19" s="641"/>
      <c r="S19" s="639"/>
      <c r="T19" s="644"/>
      <c r="U19" s="641"/>
      <c r="V19" s="645"/>
      <c r="W19" s="646" t="str">
        <f t="shared" si="7"/>
        <v/>
      </c>
      <c r="X19" s="640"/>
      <c r="Y19" s="771"/>
      <c r="Z19" s="782" t="str">
        <f t="shared" si="10"/>
        <v/>
      </c>
      <c r="AA19" s="648" t="str">
        <f t="shared" si="16"/>
        <v/>
      </c>
      <c r="AB19" s="784" t="str">
        <f t="shared" si="5"/>
        <v/>
      </c>
      <c r="AC19" s="789" t="str">
        <f t="shared" si="8"/>
        <v/>
      </c>
      <c r="AD19" s="1957"/>
      <c r="AE19" s="1958"/>
    </row>
    <row r="20" spans="2:31">
      <c r="B20" s="633">
        <v>12</v>
      </c>
      <c r="C20" s="634"/>
      <c r="D20" s="882"/>
      <c r="E20" s="883"/>
      <c r="F20" s="649"/>
      <c r="G20" s="632" t="str">
        <f t="shared" si="12"/>
        <v/>
      </c>
      <c r="H20" s="650" t="str">
        <f t="shared" si="17"/>
        <v/>
      </c>
      <c r="I20" s="636"/>
      <c r="J20" s="772" t="str">
        <f t="shared" si="3"/>
        <v/>
      </c>
      <c r="K20" s="638"/>
      <c r="L20" s="639"/>
      <c r="M20" s="640"/>
      <c r="N20" s="641"/>
      <c r="O20" s="642"/>
      <c r="P20" s="643" t="str">
        <f t="shared" si="20"/>
        <v/>
      </c>
      <c r="Q20" s="640"/>
      <c r="R20" s="641"/>
      <c r="S20" s="639"/>
      <c r="T20" s="644"/>
      <c r="U20" s="641"/>
      <c r="V20" s="645"/>
      <c r="W20" s="646" t="str">
        <f t="shared" ref="W20:W59" si="22">IF(ISBLANK(V20),"",V20-Q20)</f>
        <v/>
      </c>
      <c r="X20" s="640"/>
      <c r="Y20" s="771"/>
      <c r="Z20" s="782" t="str">
        <f t="shared" si="10"/>
        <v/>
      </c>
      <c r="AA20" s="648" t="str">
        <f t="shared" ref="AA20:AA59" si="23">IF(ISBLANK(X20),"",X20-V20)</f>
        <v/>
      </c>
      <c r="AB20" s="784" t="str">
        <f t="shared" si="5"/>
        <v/>
      </c>
      <c r="AC20" s="789" t="str">
        <f t="shared" si="8"/>
        <v/>
      </c>
      <c r="AD20" s="1957"/>
      <c r="AE20" s="1958"/>
    </row>
    <row r="21" spans="2:31">
      <c r="B21" s="633">
        <v>13</v>
      </c>
      <c r="C21" s="634"/>
      <c r="D21" s="882"/>
      <c r="E21" s="883"/>
      <c r="F21" s="649"/>
      <c r="G21" s="632" t="str">
        <f t="shared" si="12"/>
        <v/>
      </c>
      <c r="H21" s="650" t="str">
        <f t="shared" si="17"/>
        <v/>
      </c>
      <c r="I21" s="636"/>
      <c r="J21" s="772" t="str">
        <f t="shared" si="3"/>
        <v/>
      </c>
      <c r="K21" s="638"/>
      <c r="L21" s="639"/>
      <c r="M21" s="640"/>
      <c r="N21" s="641"/>
      <c r="O21" s="642"/>
      <c r="P21" s="643" t="str">
        <f t="shared" si="20"/>
        <v/>
      </c>
      <c r="Q21" s="640"/>
      <c r="R21" s="641"/>
      <c r="S21" s="639"/>
      <c r="T21" s="644"/>
      <c r="U21" s="641"/>
      <c r="V21" s="645"/>
      <c r="W21" s="646" t="str">
        <f t="shared" si="22"/>
        <v/>
      </c>
      <c r="X21" s="640"/>
      <c r="Y21" s="771"/>
      <c r="Z21" s="782" t="str">
        <f t="shared" si="10"/>
        <v/>
      </c>
      <c r="AA21" s="648" t="str">
        <f t="shared" si="23"/>
        <v/>
      </c>
      <c r="AB21" s="784" t="str">
        <f t="shared" si="5"/>
        <v/>
      </c>
      <c r="AC21" s="789" t="str">
        <f t="shared" si="8"/>
        <v/>
      </c>
      <c r="AD21" s="1957"/>
      <c r="AE21" s="1958"/>
    </row>
    <row r="22" spans="2:31">
      <c r="B22" s="633">
        <v>14</v>
      </c>
      <c r="C22" s="634"/>
      <c r="D22" s="882"/>
      <c r="E22" s="883"/>
      <c r="F22" s="649"/>
      <c r="G22" s="632" t="str">
        <f t="shared" si="12"/>
        <v/>
      </c>
      <c r="H22" s="650" t="str">
        <f t="shared" si="17"/>
        <v/>
      </c>
      <c r="I22" s="636"/>
      <c r="J22" s="772" t="str">
        <f t="shared" si="3"/>
        <v/>
      </c>
      <c r="K22" s="638"/>
      <c r="L22" s="639"/>
      <c r="M22" s="640"/>
      <c r="N22" s="641"/>
      <c r="O22" s="642"/>
      <c r="P22" s="643" t="str">
        <f t="shared" si="20"/>
        <v/>
      </c>
      <c r="Q22" s="640"/>
      <c r="R22" s="641"/>
      <c r="S22" s="639"/>
      <c r="T22" s="644"/>
      <c r="U22" s="641"/>
      <c r="V22" s="645"/>
      <c r="W22" s="646" t="str">
        <f>IF(ISBLANK(V22),"",V22-Q22)</f>
        <v/>
      </c>
      <c r="X22" s="640"/>
      <c r="Y22" s="636"/>
      <c r="Z22" s="782" t="str">
        <f t="shared" si="10"/>
        <v/>
      </c>
      <c r="AA22" s="648" t="str">
        <f t="shared" si="23"/>
        <v/>
      </c>
      <c r="AB22" s="784" t="str">
        <f t="shared" si="5"/>
        <v/>
      </c>
      <c r="AC22" s="789" t="str">
        <f t="shared" si="8"/>
        <v/>
      </c>
      <c r="AD22" s="1957"/>
      <c r="AE22" s="1958"/>
    </row>
    <row r="23" spans="2:31">
      <c r="B23" s="633">
        <v>15</v>
      </c>
      <c r="C23" s="634"/>
      <c r="D23" s="634"/>
      <c r="E23" s="768"/>
      <c r="F23" s="649"/>
      <c r="G23" s="632" t="str">
        <f t="shared" si="12"/>
        <v/>
      </c>
      <c r="H23" s="650" t="str">
        <f t="shared" si="17"/>
        <v/>
      </c>
      <c r="I23" s="636"/>
      <c r="J23" s="772" t="str">
        <f t="shared" si="3"/>
        <v/>
      </c>
      <c r="K23" s="638"/>
      <c r="L23" s="639"/>
      <c r="M23" s="640"/>
      <c r="N23" s="641"/>
      <c r="O23" s="642"/>
      <c r="P23" s="643" t="str">
        <f t="shared" si="20"/>
        <v/>
      </c>
      <c r="Q23" s="640"/>
      <c r="R23" s="641"/>
      <c r="S23" s="639"/>
      <c r="T23" s="644"/>
      <c r="U23" s="641"/>
      <c r="V23" s="645"/>
      <c r="W23" s="646" t="str">
        <f t="shared" si="22"/>
        <v/>
      </c>
      <c r="X23" s="640"/>
      <c r="Y23" s="636"/>
      <c r="Z23" s="782" t="str">
        <f t="shared" si="10"/>
        <v/>
      </c>
      <c r="AA23" s="648" t="str">
        <f t="shared" si="23"/>
        <v/>
      </c>
      <c r="AB23" s="784" t="str">
        <f t="shared" si="5"/>
        <v/>
      </c>
      <c r="AC23" s="789" t="str">
        <f t="shared" si="8"/>
        <v/>
      </c>
      <c r="AD23" s="1957"/>
      <c r="AE23" s="1958"/>
    </row>
    <row r="24" spans="2:31">
      <c r="B24" s="633">
        <v>16</v>
      </c>
      <c r="C24" s="634"/>
      <c r="D24" s="634"/>
      <c r="E24" s="768"/>
      <c r="F24" s="649"/>
      <c r="G24" s="632" t="str">
        <f t="shared" si="12"/>
        <v/>
      </c>
      <c r="H24" s="650" t="str">
        <f>IF(ISBLANK(F24),"",-F24*$M$4)</f>
        <v/>
      </c>
      <c r="I24" s="636"/>
      <c r="J24" s="772" t="str">
        <f t="shared" si="3"/>
        <v/>
      </c>
      <c r="K24" s="638"/>
      <c r="L24" s="639"/>
      <c r="M24" s="640"/>
      <c r="N24" s="641"/>
      <c r="O24" s="642"/>
      <c r="P24" s="643" t="str">
        <f t="shared" si="20"/>
        <v/>
      </c>
      <c r="Q24" s="640"/>
      <c r="R24" s="641"/>
      <c r="S24" s="639"/>
      <c r="T24" s="644"/>
      <c r="U24" s="641"/>
      <c r="V24" s="645"/>
      <c r="W24" s="646" t="str">
        <f t="shared" si="22"/>
        <v/>
      </c>
      <c r="X24" s="640"/>
      <c r="Y24" s="636"/>
      <c r="Z24" s="782" t="str">
        <f t="shared" si="10"/>
        <v/>
      </c>
      <c r="AA24" s="648" t="str">
        <f t="shared" si="23"/>
        <v/>
      </c>
      <c r="AB24" s="784" t="str">
        <f t="shared" si="5"/>
        <v/>
      </c>
      <c r="AC24" s="789" t="str">
        <f t="shared" si="8"/>
        <v/>
      </c>
      <c r="AD24" s="1957"/>
      <c r="AE24" s="1958"/>
    </row>
    <row r="25" spans="2:31">
      <c r="B25" s="633">
        <v>17</v>
      </c>
      <c r="C25" s="634"/>
      <c r="D25" s="634"/>
      <c r="E25" s="768"/>
      <c r="F25" s="649"/>
      <c r="G25" s="632" t="str">
        <f t="shared" si="12"/>
        <v/>
      </c>
      <c r="H25" s="650" t="str">
        <f t="shared" ref="H25:H58" si="24">IF(ISBLANK(F25),"",-F25*$M$4)</f>
        <v/>
      </c>
      <c r="I25" s="636"/>
      <c r="J25" s="772" t="str">
        <f t="shared" si="3"/>
        <v/>
      </c>
      <c r="K25" s="638"/>
      <c r="L25" s="639"/>
      <c r="M25" s="640"/>
      <c r="N25" s="641"/>
      <c r="O25" s="642"/>
      <c r="P25" s="643" t="str">
        <f t="shared" si="20"/>
        <v/>
      </c>
      <c r="Q25" s="640"/>
      <c r="R25" s="641"/>
      <c r="S25" s="639"/>
      <c r="T25" s="644"/>
      <c r="U25" s="641"/>
      <c r="V25" s="645"/>
      <c r="W25" s="646" t="str">
        <f t="shared" si="22"/>
        <v/>
      </c>
      <c r="X25" s="640"/>
      <c r="Y25" s="636"/>
      <c r="Z25" s="782" t="str">
        <f t="shared" si="10"/>
        <v/>
      </c>
      <c r="AA25" s="648" t="str">
        <f t="shared" si="23"/>
        <v/>
      </c>
      <c r="AB25" s="784" t="str">
        <f t="shared" si="5"/>
        <v/>
      </c>
      <c r="AC25" s="789" t="str">
        <f t="shared" si="8"/>
        <v/>
      </c>
      <c r="AD25" s="1957"/>
      <c r="AE25" s="1958"/>
    </row>
    <row r="26" spans="2:31">
      <c r="B26" s="633">
        <v>18</v>
      </c>
      <c r="C26" s="634"/>
      <c r="D26" s="634"/>
      <c r="E26" s="768"/>
      <c r="F26" s="649"/>
      <c r="G26" s="632" t="str">
        <f t="shared" si="12"/>
        <v/>
      </c>
      <c r="H26" s="650" t="str">
        <f t="shared" si="24"/>
        <v/>
      </c>
      <c r="I26" s="636"/>
      <c r="J26" s="772" t="str">
        <f t="shared" si="3"/>
        <v/>
      </c>
      <c r="K26" s="638"/>
      <c r="L26" s="639"/>
      <c r="M26" s="640"/>
      <c r="N26" s="641"/>
      <c r="O26" s="642"/>
      <c r="P26" s="643" t="str">
        <f t="shared" si="20"/>
        <v/>
      </c>
      <c r="Q26" s="640"/>
      <c r="R26" s="641"/>
      <c r="S26" s="639"/>
      <c r="T26" s="644"/>
      <c r="U26" s="641"/>
      <c r="V26" s="645"/>
      <c r="W26" s="646" t="str">
        <f t="shared" si="22"/>
        <v/>
      </c>
      <c r="X26" s="640"/>
      <c r="Y26" s="636"/>
      <c r="Z26" s="782" t="str">
        <f t="shared" si="10"/>
        <v/>
      </c>
      <c r="AA26" s="648" t="str">
        <f t="shared" si="23"/>
        <v/>
      </c>
      <c r="AB26" s="784" t="str">
        <f t="shared" si="5"/>
        <v/>
      </c>
      <c r="AC26" s="789" t="str">
        <f t="shared" si="8"/>
        <v/>
      </c>
      <c r="AD26" s="1957"/>
      <c r="AE26" s="1958"/>
    </row>
    <row r="27" spans="2:31">
      <c r="B27" s="633">
        <v>19</v>
      </c>
      <c r="C27" s="634"/>
      <c r="D27" s="634"/>
      <c r="E27" s="768"/>
      <c r="F27" s="649"/>
      <c r="G27" s="632" t="str">
        <f t="shared" si="12"/>
        <v/>
      </c>
      <c r="H27" s="650" t="str">
        <f t="shared" si="24"/>
        <v/>
      </c>
      <c r="I27" s="636"/>
      <c r="J27" s="772" t="str">
        <f t="shared" si="3"/>
        <v/>
      </c>
      <c r="K27" s="638"/>
      <c r="L27" s="639"/>
      <c r="M27" s="640"/>
      <c r="N27" s="641"/>
      <c r="O27" s="642"/>
      <c r="P27" s="643" t="str">
        <f t="shared" si="20"/>
        <v/>
      </c>
      <c r="Q27" s="640"/>
      <c r="R27" s="641"/>
      <c r="S27" s="639"/>
      <c r="T27" s="644"/>
      <c r="U27" s="641"/>
      <c r="V27" s="645"/>
      <c r="W27" s="646" t="str">
        <f t="shared" si="22"/>
        <v/>
      </c>
      <c r="X27" s="640"/>
      <c r="Y27" s="636"/>
      <c r="Z27" s="782" t="str">
        <f t="shared" si="10"/>
        <v/>
      </c>
      <c r="AA27" s="648" t="str">
        <f t="shared" si="23"/>
        <v/>
      </c>
      <c r="AB27" s="784" t="str">
        <f t="shared" si="5"/>
        <v/>
      </c>
      <c r="AC27" s="789" t="str">
        <f t="shared" si="8"/>
        <v/>
      </c>
      <c r="AD27" s="1957"/>
      <c r="AE27" s="1958"/>
    </row>
    <row r="28" spans="2:31">
      <c r="B28" s="633">
        <v>20</v>
      </c>
      <c r="C28" s="634"/>
      <c r="D28" s="634"/>
      <c r="E28" s="768"/>
      <c r="F28" s="649"/>
      <c r="G28" s="632" t="str">
        <f t="shared" si="12"/>
        <v/>
      </c>
      <c r="H28" s="650" t="str">
        <f t="shared" si="24"/>
        <v/>
      </c>
      <c r="I28" s="636"/>
      <c r="J28" s="772" t="str">
        <f t="shared" si="3"/>
        <v/>
      </c>
      <c r="K28" s="638"/>
      <c r="L28" s="639"/>
      <c r="M28" s="640"/>
      <c r="N28" s="641"/>
      <c r="O28" s="642"/>
      <c r="P28" s="643" t="str">
        <f t="shared" si="20"/>
        <v/>
      </c>
      <c r="Q28" s="640"/>
      <c r="R28" s="641"/>
      <c r="S28" s="639"/>
      <c r="T28" s="644"/>
      <c r="U28" s="641"/>
      <c r="V28" s="645"/>
      <c r="W28" s="646" t="str">
        <f t="shared" si="22"/>
        <v/>
      </c>
      <c r="X28" s="640"/>
      <c r="Y28" s="636"/>
      <c r="Z28" s="782" t="str">
        <f t="shared" si="10"/>
        <v/>
      </c>
      <c r="AA28" s="648" t="str">
        <f t="shared" si="23"/>
        <v/>
      </c>
      <c r="AB28" s="784" t="str">
        <f t="shared" si="5"/>
        <v/>
      </c>
      <c r="AC28" s="789" t="str">
        <f t="shared" si="8"/>
        <v/>
      </c>
      <c r="AD28" s="1957"/>
      <c r="AE28" s="1958"/>
    </row>
    <row r="29" spans="2:31">
      <c r="B29" s="633">
        <v>21</v>
      </c>
      <c r="C29" s="634"/>
      <c r="D29" s="634"/>
      <c r="E29" s="768"/>
      <c r="F29" s="649"/>
      <c r="G29" s="632" t="str">
        <f t="shared" si="12"/>
        <v/>
      </c>
      <c r="H29" s="650" t="str">
        <f t="shared" si="24"/>
        <v/>
      </c>
      <c r="I29" s="636"/>
      <c r="J29" s="772" t="str">
        <f t="shared" si="3"/>
        <v/>
      </c>
      <c r="K29" s="638"/>
      <c r="L29" s="639"/>
      <c r="M29" s="640"/>
      <c r="N29" s="641"/>
      <c r="O29" s="642"/>
      <c r="P29" s="643" t="str">
        <f t="shared" si="20"/>
        <v/>
      </c>
      <c r="Q29" s="640"/>
      <c r="R29" s="641"/>
      <c r="S29" s="639"/>
      <c r="T29" s="644"/>
      <c r="U29" s="641"/>
      <c r="V29" s="645"/>
      <c r="W29" s="646" t="str">
        <f t="shared" si="22"/>
        <v/>
      </c>
      <c r="X29" s="640"/>
      <c r="Y29" s="636"/>
      <c r="Z29" s="782" t="str">
        <f t="shared" si="10"/>
        <v/>
      </c>
      <c r="AA29" s="648" t="str">
        <f t="shared" si="23"/>
        <v/>
      </c>
      <c r="AB29" s="784" t="str">
        <f t="shared" si="5"/>
        <v/>
      </c>
      <c r="AC29" s="789" t="str">
        <f t="shared" si="8"/>
        <v/>
      </c>
      <c r="AD29" s="1957"/>
      <c r="AE29" s="1958"/>
    </row>
    <row r="30" spans="2:31">
      <c r="B30" s="633">
        <v>22</v>
      </c>
      <c r="C30" s="634"/>
      <c r="D30" s="634"/>
      <c r="E30" s="768"/>
      <c r="F30" s="649"/>
      <c r="G30" s="632" t="str">
        <f t="shared" si="12"/>
        <v/>
      </c>
      <c r="H30" s="650" t="str">
        <f t="shared" si="24"/>
        <v/>
      </c>
      <c r="I30" s="636"/>
      <c r="J30" s="772" t="str">
        <f t="shared" si="3"/>
        <v/>
      </c>
      <c r="K30" s="638"/>
      <c r="L30" s="639"/>
      <c r="M30" s="640"/>
      <c r="N30" s="641"/>
      <c r="O30" s="642"/>
      <c r="P30" s="643" t="str">
        <f t="shared" si="20"/>
        <v/>
      </c>
      <c r="Q30" s="640"/>
      <c r="R30" s="641"/>
      <c r="S30" s="639"/>
      <c r="T30" s="644"/>
      <c r="U30" s="641"/>
      <c r="V30" s="645"/>
      <c r="W30" s="646" t="str">
        <f t="shared" si="22"/>
        <v/>
      </c>
      <c r="X30" s="640"/>
      <c r="Y30" s="636"/>
      <c r="Z30" s="782" t="str">
        <f t="shared" si="10"/>
        <v/>
      </c>
      <c r="AA30" s="648" t="str">
        <f t="shared" si="23"/>
        <v/>
      </c>
      <c r="AB30" s="784" t="str">
        <f t="shared" si="5"/>
        <v/>
      </c>
      <c r="AC30" s="789" t="str">
        <f t="shared" si="8"/>
        <v/>
      </c>
      <c r="AD30" s="1957"/>
      <c r="AE30" s="1958"/>
    </row>
    <row r="31" spans="2:31">
      <c r="B31" s="633">
        <v>23</v>
      </c>
      <c r="C31" s="634"/>
      <c r="D31" s="634"/>
      <c r="E31" s="635"/>
      <c r="F31" s="649"/>
      <c r="G31" s="632" t="str">
        <f t="shared" si="12"/>
        <v/>
      </c>
      <c r="H31" s="650" t="str">
        <f t="shared" si="24"/>
        <v/>
      </c>
      <c r="I31" s="636"/>
      <c r="J31" s="772" t="str">
        <f t="shared" si="3"/>
        <v/>
      </c>
      <c r="K31" s="638"/>
      <c r="L31" s="639"/>
      <c r="M31" s="640"/>
      <c r="N31" s="641"/>
      <c r="O31" s="642"/>
      <c r="P31" s="643" t="str">
        <f t="shared" si="20"/>
        <v/>
      </c>
      <c r="Q31" s="640"/>
      <c r="R31" s="641"/>
      <c r="S31" s="639"/>
      <c r="T31" s="644"/>
      <c r="U31" s="641"/>
      <c r="V31" s="645"/>
      <c r="W31" s="646" t="str">
        <f t="shared" si="22"/>
        <v/>
      </c>
      <c r="X31" s="640"/>
      <c r="Y31" s="636"/>
      <c r="Z31" s="782" t="str">
        <f t="shared" si="10"/>
        <v/>
      </c>
      <c r="AA31" s="648" t="str">
        <f t="shared" si="23"/>
        <v/>
      </c>
      <c r="AB31" s="784" t="str">
        <f t="shared" si="5"/>
        <v/>
      </c>
      <c r="AC31" s="789" t="str">
        <f t="shared" si="8"/>
        <v/>
      </c>
      <c r="AD31" s="1957"/>
      <c r="AE31" s="1958"/>
    </row>
    <row r="32" spans="2:31">
      <c r="B32" s="633">
        <v>24</v>
      </c>
      <c r="C32" s="634"/>
      <c r="D32" s="634"/>
      <c r="E32" s="635"/>
      <c r="F32" s="649"/>
      <c r="G32" s="632" t="str">
        <f t="shared" si="12"/>
        <v/>
      </c>
      <c r="H32" s="650" t="str">
        <f t="shared" si="24"/>
        <v/>
      </c>
      <c r="I32" s="636"/>
      <c r="J32" s="772" t="str">
        <f t="shared" si="3"/>
        <v/>
      </c>
      <c r="K32" s="638"/>
      <c r="L32" s="639"/>
      <c r="M32" s="640"/>
      <c r="N32" s="641"/>
      <c r="O32" s="642"/>
      <c r="P32" s="643" t="str">
        <f t="shared" si="20"/>
        <v/>
      </c>
      <c r="Q32" s="640"/>
      <c r="R32" s="641"/>
      <c r="S32" s="639"/>
      <c r="T32" s="644"/>
      <c r="U32" s="641"/>
      <c r="V32" s="645"/>
      <c r="W32" s="646" t="str">
        <f t="shared" si="22"/>
        <v/>
      </c>
      <c r="X32" s="640"/>
      <c r="Y32" s="636"/>
      <c r="Z32" s="782" t="str">
        <f t="shared" si="10"/>
        <v/>
      </c>
      <c r="AA32" s="648" t="str">
        <f t="shared" si="23"/>
        <v/>
      </c>
      <c r="AB32" s="784" t="str">
        <f t="shared" si="5"/>
        <v/>
      </c>
      <c r="AC32" s="789" t="str">
        <f t="shared" si="8"/>
        <v/>
      </c>
      <c r="AD32" s="1957"/>
      <c r="AE32" s="1958"/>
    </row>
    <row r="33" spans="2:31">
      <c r="B33" s="633">
        <v>25</v>
      </c>
      <c r="C33" s="634"/>
      <c r="D33" s="634"/>
      <c r="E33" s="635"/>
      <c r="F33" s="649"/>
      <c r="G33" s="632" t="str">
        <f t="shared" si="12"/>
        <v/>
      </c>
      <c r="H33" s="650" t="str">
        <f t="shared" si="24"/>
        <v/>
      </c>
      <c r="I33" s="636"/>
      <c r="J33" s="772" t="str">
        <f t="shared" si="3"/>
        <v/>
      </c>
      <c r="K33" s="638"/>
      <c r="L33" s="639"/>
      <c r="M33" s="640"/>
      <c r="N33" s="641"/>
      <c r="O33" s="642"/>
      <c r="P33" s="643" t="str">
        <f t="shared" si="20"/>
        <v/>
      </c>
      <c r="Q33" s="640"/>
      <c r="R33" s="641"/>
      <c r="S33" s="639"/>
      <c r="T33" s="644"/>
      <c r="U33" s="641"/>
      <c r="V33" s="645"/>
      <c r="W33" s="646" t="str">
        <f t="shared" si="22"/>
        <v/>
      </c>
      <c r="X33" s="640"/>
      <c r="Y33" s="636"/>
      <c r="Z33" s="782" t="str">
        <f t="shared" si="10"/>
        <v/>
      </c>
      <c r="AA33" s="648" t="str">
        <f t="shared" si="23"/>
        <v/>
      </c>
      <c r="AB33" s="784" t="str">
        <f t="shared" si="5"/>
        <v/>
      </c>
      <c r="AC33" s="789" t="str">
        <f t="shared" si="8"/>
        <v/>
      </c>
      <c r="AD33" s="1957"/>
      <c r="AE33" s="1958"/>
    </row>
    <row r="34" spans="2:31">
      <c r="B34" s="633">
        <v>26</v>
      </c>
      <c r="C34" s="634"/>
      <c r="D34" s="634"/>
      <c r="E34" s="635"/>
      <c r="F34" s="649"/>
      <c r="G34" s="632" t="str">
        <f t="shared" si="12"/>
        <v/>
      </c>
      <c r="H34" s="650" t="str">
        <f t="shared" si="24"/>
        <v/>
      </c>
      <c r="I34" s="636"/>
      <c r="J34" s="772" t="str">
        <f t="shared" si="3"/>
        <v/>
      </c>
      <c r="K34" s="638"/>
      <c r="L34" s="639"/>
      <c r="M34" s="640"/>
      <c r="N34" s="641"/>
      <c r="O34" s="642"/>
      <c r="P34" s="643" t="str">
        <f t="shared" si="20"/>
        <v/>
      </c>
      <c r="Q34" s="640"/>
      <c r="R34" s="641"/>
      <c r="S34" s="639"/>
      <c r="T34" s="644"/>
      <c r="U34" s="641"/>
      <c r="V34" s="645"/>
      <c r="W34" s="646" t="str">
        <f t="shared" si="22"/>
        <v/>
      </c>
      <c r="X34" s="640"/>
      <c r="Y34" s="636"/>
      <c r="Z34" s="782" t="str">
        <f t="shared" si="10"/>
        <v/>
      </c>
      <c r="AA34" s="648" t="str">
        <f t="shared" si="23"/>
        <v/>
      </c>
      <c r="AB34" s="784" t="str">
        <f t="shared" si="5"/>
        <v/>
      </c>
      <c r="AC34" s="789" t="str">
        <f t="shared" si="8"/>
        <v/>
      </c>
      <c r="AD34" s="1957"/>
      <c r="AE34" s="1958"/>
    </row>
    <row r="35" spans="2:31">
      <c r="B35" s="633">
        <v>27</v>
      </c>
      <c r="C35" s="634"/>
      <c r="D35" s="634"/>
      <c r="E35" s="635"/>
      <c r="F35" s="649"/>
      <c r="G35" s="632" t="str">
        <f t="shared" si="12"/>
        <v/>
      </c>
      <c r="H35" s="650" t="str">
        <f t="shared" si="24"/>
        <v/>
      </c>
      <c r="I35" s="636"/>
      <c r="J35" s="772" t="str">
        <f t="shared" si="3"/>
        <v/>
      </c>
      <c r="K35" s="638"/>
      <c r="L35" s="639"/>
      <c r="M35" s="640"/>
      <c r="N35" s="641"/>
      <c r="O35" s="642"/>
      <c r="P35" s="643" t="str">
        <f t="shared" si="20"/>
        <v/>
      </c>
      <c r="Q35" s="640"/>
      <c r="R35" s="641"/>
      <c r="S35" s="639"/>
      <c r="T35" s="644"/>
      <c r="U35" s="641"/>
      <c r="V35" s="645"/>
      <c r="W35" s="646" t="str">
        <f t="shared" si="22"/>
        <v/>
      </c>
      <c r="X35" s="640"/>
      <c r="Y35" s="636"/>
      <c r="Z35" s="782" t="str">
        <f t="shared" si="10"/>
        <v/>
      </c>
      <c r="AA35" s="648" t="str">
        <f t="shared" si="23"/>
        <v/>
      </c>
      <c r="AB35" s="784" t="str">
        <f t="shared" si="5"/>
        <v/>
      </c>
      <c r="AC35" s="789" t="str">
        <f t="shared" si="8"/>
        <v/>
      </c>
      <c r="AD35" s="1957"/>
      <c r="AE35" s="1958"/>
    </row>
    <row r="36" spans="2:31">
      <c r="B36" s="633">
        <v>28</v>
      </c>
      <c r="C36" s="634"/>
      <c r="D36" s="634"/>
      <c r="E36" s="635"/>
      <c r="F36" s="649"/>
      <c r="G36" s="632" t="str">
        <f t="shared" si="12"/>
        <v/>
      </c>
      <c r="H36" s="650" t="str">
        <f t="shared" si="24"/>
        <v/>
      </c>
      <c r="I36" s="636"/>
      <c r="J36" s="772" t="str">
        <f t="shared" si="3"/>
        <v/>
      </c>
      <c r="K36" s="638"/>
      <c r="L36" s="639"/>
      <c r="M36" s="640"/>
      <c r="N36" s="641"/>
      <c r="O36" s="642"/>
      <c r="P36" s="643" t="str">
        <f t="shared" si="20"/>
        <v/>
      </c>
      <c r="Q36" s="640"/>
      <c r="R36" s="641"/>
      <c r="S36" s="639"/>
      <c r="T36" s="644"/>
      <c r="U36" s="641"/>
      <c r="V36" s="645"/>
      <c r="W36" s="646" t="str">
        <f t="shared" si="22"/>
        <v/>
      </c>
      <c r="X36" s="640"/>
      <c r="Y36" s="636"/>
      <c r="Z36" s="647" t="str">
        <f t="shared" ref="Z36:Z58" si="25">IF(ISBLANK(Y36),"",Y36/F36)</f>
        <v/>
      </c>
      <c r="AA36" s="648" t="str">
        <f t="shared" si="23"/>
        <v/>
      </c>
      <c r="AB36" s="784" t="str">
        <f t="shared" si="5"/>
        <v/>
      </c>
      <c r="AC36" s="789" t="str">
        <f t="shared" si="8"/>
        <v/>
      </c>
      <c r="AD36" s="1957"/>
      <c r="AE36" s="1958"/>
    </row>
    <row r="37" spans="2:31">
      <c r="B37" s="633">
        <v>29</v>
      </c>
      <c r="C37" s="634"/>
      <c r="D37" s="634"/>
      <c r="E37" s="635"/>
      <c r="F37" s="649"/>
      <c r="G37" s="632" t="str">
        <f t="shared" si="12"/>
        <v/>
      </c>
      <c r="H37" s="650" t="str">
        <f t="shared" si="24"/>
        <v/>
      </c>
      <c r="I37" s="636"/>
      <c r="J37" s="772" t="str">
        <f t="shared" si="3"/>
        <v/>
      </c>
      <c r="K37" s="638"/>
      <c r="L37" s="639"/>
      <c r="M37" s="640"/>
      <c r="N37" s="641"/>
      <c r="O37" s="642"/>
      <c r="P37" s="643" t="str">
        <f t="shared" si="20"/>
        <v/>
      </c>
      <c r="Q37" s="640"/>
      <c r="R37" s="641"/>
      <c r="S37" s="639"/>
      <c r="T37" s="644"/>
      <c r="U37" s="641"/>
      <c r="V37" s="645"/>
      <c r="W37" s="646" t="str">
        <f t="shared" si="22"/>
        <v/>
      </c>
      <c r="X37" s="640"/>
      <c r="Y37" s="636"/>
      <c r="Z37" s="647" t="str">
        <f t="shared" si="25"/>
        <v/>
      </c>
      <c r="AA37" s="648" t="str">
        <f t="shared" si="23"/>
        <v/>
      </c>
      <c r="AB37" s="784" t="str">
        <f t="shared" si="5"/>
        <v/>
      </c>
      <c r="AC37" s="789" t="str">
        <f t="shared" si="8"/>
        <v/>
      </c>
      <c r="AD37" s="1957"/>
      <c r="AE37" s="1958"/>
    </row>
    <row r="38" spans="2:31">
      <c r="B38" s="633">
        <v>30</v>
      </c>
      <c r="C38" s="634"/>
      <c r="D38" s="634"/>
      <c r="E38" s="635"/>
      <c r="F38" s="649"/>
      <c r="G38" s="632" t="str">
        <f t="shared" si="12"/>
        <v/>
      </c>
      <c r="H38" s="650" t="str">
        <f t="shared" si="24"/>
        <v/>
      </c>
      <c r="I38" s="636"/>
      <c r="J38" s="772" t="str">
        <f t="shared" si="3"/>
        <v/>
      </c>
      <c r="K38" s="638"/>
      <c r="L38" s="639"/>
      <c r="M38" s="640"/>
      <c r="N38" s="641"/>
      <c r="O38" s="642"/>
      <c r="P38" s="643" t="str">
        <f t="shared" si="20"/>
        <v/>
      </c>
      <c r="Q38" s="640"/>
      <c r="R38" s="641"/>
      <c r="S38" s="639"/>
      <c r="T38" s="644"/>
      <c r="U38" s="641"/>
      <c r="V38" s="645"/>
      <c r="W38" s="646" t="str">
        <f t="shared" si="22"/>
        <v/>
      </c>
      <c r="X38" s="640"/>
      <c r="Y38" s="636"/>
      <c r="Z38" s="647" t="str">
        <f t="shared" si="25"/>
        <v/>
      </c>
      <c r="AA38" s="648" t="str">
        <f t="shared" si="23"/>
        <v/>
      </c>
      <c r="AB38" s="637" t="str">
        <f t="shared" ref="AB38:AB58" si="26">IF(ISBLANK(Y38),"",(F38-Y38))</f>
        <v/>
      </c>
      <c r="AC38" s="789" t="str">
        <f t="shared" si="8"/>
        <v/>
      </c>
      <c r="AD38" s="1957"/>
      <c r="AE38" s="1958"/>
    </row>
    <row r="39" spans="2:31">
      <c r="B39" s="633">
        <v>31</v>
      </c>
      <c r="C39" s="634"/>
      <c r="D39" s="634"/>
      <c r="E39" s="635"/>
      <c r="F39" s="649"/>
      <c r="G39" s="632" t="str">
        <f t="shared" si="12"/>
        <v/>
      </c>
      <c r="H39" s="650" t="str">
        <f t="shared" si="24"/>
        <v/>
      </c>
      <c r="I39" s="636"/>
      <c r="J39" s="772" t="str">
        <f t="shared" si="3"/>
        <v/>
      </c>
      <c r="K39" s="638"/>
      <c r="L39" s="639"/>
      <c r="M39" s="640"/>
      <c r="N39" s="641"/>
      <c r="O39" s="642"/>
      <c r="P39" s="643" t="str">
        <f t="shared" si="20"/>
        <v/>
      </c>
      <c r="Q39" s="640"/>
      <c r="R39" s="641"/>
      <c r="S39" s="639"/>
      <c r="T39" s="644"/>
      <c r="U39" s="641"/>
      <c r="V39" s="645"/>
      <c r="W39" s="646" t="str">
        <f t="shared" si="22"/>
        <v/>
      </c>
      <c r="X39" s="640"/>
      <c r="Y39" s="636"/>
      <c r="Z39" s="647" t="str">
        <f t="shared" si="25"/>
        <v/>
      </c>
      <c r="AA39" s="648" t="str">
        <f t="shared" si="23"/>
        <v/>
      </c>
      <c r="AB39" s="637" t="str">
        <f t="shared" si="26"/>
        <v/>
      </c>
      <c r="AC39" s="789" t="str">
        <f t="shared" si="8"/>
        <v/>
      </c>
      <c r="AD39" s="1957"/>
      <c r="AE39" s="1958"/>
    </row>
    <row r="40" spans="2:31">
      <c r="B40" s="633">
        <v>32</v>
      </c>
      <c r="C40" s="634"/>
      <c r="D40" s="634"/>
      <c r="E40" s="635"/>
      <c r="F40" s="649"/>
      <c r="G40" s="632" t="str">
        <f t="shared" si="12"/>
        <v/>
      </c>
      <c r="H40" s="650" t="str">
        <f t="shared" si="24"/>
        <v/>
      </c>
      <c r="I40" s="636"/>
      <c r="J40" s="772" t="str">
        <f t="shared" si="3"/>
        <v/>
      </c>
      <c r="K40" s="638"/>
      <c r="L40" s="639"/>
      <c r="M40" s="640"/>
      <c r="N40" s="641"/>
      <c r="O40" s="642"/>
      <c r="P40" s="643" t="str">
        <f t="shared" si="20"/>
        <v/>
      </c>
      <c r="Q40" s="640"/>
      <c r="R40" s="641"/>
      <c r="S40" s="639"/>
      <c r="T40" s="644"/>
      <c r="U40" s="641"/>
      <c r="V40" s="645"/>
      <c r="W40" s="646" t="str">
        <f t="shared" si="22"/>
        <v/>
      </c>
      <c r="X40" s="640"/>
      <c r="Y40" s="636"/>
      <c r="Z40" s="647" t="str">
        <f t="shared" si="25"/>
        <v/>
      </c>
      <c r="AA40" s="648" t="str">
        <f t="shared" si="23"/>
        <v/>
      </c>
      <c r="AB40" s="637" t="str">
        <f t="shared" si="26"/>
        <v/>
      </c>
      <c r="AC40" s="789" t="str">
        <f t="shared" si="8"/>
        <v/>
      </c>
      <c r="AD40" s="1957"/>
      <c r="AE40" s="1958"/>
    </row>
    <row r="41" spans="2:31">
      <c r="B41" s="633">
        <v>33</v>
      </c>
      <c r="C41" s="634"/>
      <c r="D41" s="634"/>
      <c r="E41" s="635"/>
      <c r="F41" s="649"/>
      <c r="G41" s="650" t="str">
        <f t="shared" si="1"/>
        <v/>
      </c>
      <c r="H41" s="650" t="str">
        <f t="shared" si="24"/>
        <v/>
      </c>
      <c r="I41" s="636"/>
      <c r="J41" s="772" t="str">
        <f t="shared" si="3"/>
        <v/>
      </c>
      <c r="K41" s="638"/>
      <c r="L41" s="639"/>
      <c r="M41" s="640"/>
      <c r="N41" s="641"/>
      <c r="O41" s="642"/>
      <c r="P41" s="643" t="str">
        <f t="shared" si="20"/>
        <v/>
      </c>
      <c r="Q41" s="640"/>
      <c r="R41" s="641"/>
      <c r="S41" s="639"/>
      <c r="T41" s="644"/>
      <c r="U41" s="641"/>
      <c r="V41" s="645"/>
      <c r="W41" s="646" t="str">
        <f t="shared" si="22"/>
        <v/>
      </c>
      <c r="X41" s="640"/>
      <c r="Y41" s="636"/>
      <c r="Z41" s="647" t="str">
        <f t="shared" si="25"/>
        <v/>
      </c>
      <c r="AA41" s="648" t="str">
        <f t="shared" si="23"/>
        <v/>
      </c>
      <c r="AB41" s="637" t="str">
        <f t="shared" si="26"/>
        <v/>
      </c>
      <c r="AC41" s="789" t="str">
        <f t="shared" si="8"/>
        <v/>
      </c>
      <c r="AD41" s="1957"/>
      <c r="AE41" s="1958"/>
    </row>
    <row r="42" spans="2:31">
      <c r="B42" s="633">
        <v>34</v>
      </c>
      <c r="C42" s="634"/>
      <c r="D42" s="634"/>
      <c r="E42" s="635"/>
      <c r="F42" s="649"/>
      <c r="G42" s="650" t="str">
        <f t="shared" si="1"/>
        <v/>
      </c>
      <c r="H42" s="650" t="str">
        <f t="shared" si="24"/>
        <v/>
      </c>
      <c r="I42" s="636"/>
      <c r="J42" s="772" t="str">
        <f t="shared" si="3"/>
        <v/>
      </c>
      <c r="K42" s="638"/>
      <c r="L42" s="639"/>
      <c r="M42" s="640"/>
      <c r="N42" s="641"/>
      <c r="O42" s="642"/>
      <c r="P42" s="643" t="str">
        <f t="shared" si="20"/>
        <v/>
      </c>
      <c r="Q42" s="640"/>
      <c r="R42" s="641"/>
      <c r="S42" s="639"/>
      <c r="T42" s="644"/>
      <c r="U42" s="641"/>
      <c r="V42" s="645"/>
      <c r="W42" s="646" t="str">
        <f t="shared" si="22"/>
        <v/>
      </c>
      <c r="X42" s="640"/>
      <c r="Y42" s="636"/>
      <c r="Z42" s="647" t="str">
        <f t="shared" si="25"/>
        <v/>
      </c>
      <c r="AA42" s="648" t="str">
        <f t="shared" si="23"/>
        <v/>
      </c>
      <c r="AB42" s="637" t="str">
        <f t="shared" si="26"/>
        <v/>
      </c>
      <c r="AC42" s="789" t="str">
        <f t="shared" si="8"/>
        <v/>
      </c>
      <c r="AD42" s="1957"/>
      <c r="AE42" s="1958"/>
    </row>
    <row r="43" spans="2:31">
      <c r="B43" s="633">
        <v>35</v>
      </c>
      <c r="C43" s="634"/>
      <c r="D43" s="634"/>
      <c r="E43" s="635"/>
      <c r="F43" s="649"/>
      <c r="G43" s="650" t="str">
        <f t="shared" si="1"/>
        <v/>
      </c>
      <c r="H43" s="650" t="str">
        <f t="shared" si="24"/>
        <v/>
      </c>
      <c r="I43" s="636"/>
      <c r="J43" s="772" t="str">
        <f t="shared" si="3"/>
        <v/>
      </c>
      <c r="K43" s="638"/>
      <c r="L43" s="639"/>
      <c r="M43" s="640"/>
      <c r="N43" s="641"/>
      <c r="O43" s="642"/>
      <c r="P43" s="643" t="str">
        <f t="shared" si="20"/>
        <v/>
      </c>
      <c r="Q43" s="640"/>
      <c r="R43" s="641"/>
      <c r="S43" s="639"/>
      <c r="T43" s="644"/>
      <c r="U43" s="641"/>
      <c r="V43" s="645"/>
      <c r="W43" s="646" t="str">
        <f t="shared" si="22"/>
        <v/>
      </c>
      <c r="X43" s="640"/>
      <c r="Y43" s="636"/>
      <c r="Z43" s="647" t="str">
        <f t="shared" si="25"/>
        <v/>
      </c>
      <c r="AA43" s="648" t="str">
        <f t="shared" si="23"/>
        <v/>
      </c>
      <c r="AB43" s="637" t="str">
        <f t="shared" si="26"/>
        <v/>
      </c>
      <c r="AC43" s="789" t="str">
        <f t="shared" si="8"/>
        <v/>
      </c>
      <c r="AD43" s="1957"/>
      <c r="AE43" s="1958"/>
    </row>
    <row r="44" spans="2:31">
      <c r="B44" s="633">
        <v>36</v>
      </c>
      <c r="C44" s="634"/>
      <c r="D44" s="634"/>
      <c r="E44" s="635"/>
      <c r="F44" s="649"/>
      <c r="G44" s="650" t="str">
        <f t="shared" si="1"/>
        <v/>
      </c>
      <c r="H44" s="650" t="str">
        <f t="shared" si="24"/>
        <v/>
      </c>
      <c r="I44" s="636"/>
      <c r="J44" s="772" t="str">
        <f t="shared" si="3"/>
        <v/>
      </c>
      <c r="K44" s="638"/>
      <c r="L44" s="639"/>
      <c r="M44" s="640"/>
      <c r="N44" s="641"/>
      <c r="O44" s="642"/>
      <c r="P44" s="643" t="str">
        <f t="shared" si="20"/>
        <v/>
      </c>
      <c r="Q44" s="640"/>
      <c r="R44" s="641"/>
      <c r="S44" s="639"/>
      <c r="T44" s="644"/>
      <c r="U44" s="641"/>
      <c r="V44" s="645"/>
      <c r="W44" s="646" t="str">
        <f t="shared" si="22"/>
        <v/>
      </c>
      <c r="X44" s="640"/>
      <c r="Y44" s="636"/>
      <c r="Z44" s="647" t="str">
        <f t="shared" si="25"/>
        <v/>
      </c>
      <c r="AA44" s="648" t="str">
        <f t="shared" si="23"/>
        <v/>
      </c>
      <c r="AB44" s="637" t="str">
        <f t="shared" si="26"/>
        <v/>
      </c>
      <c r="AC44" s="789" t="str">
        <f t="shared" si="8"/>
        <v/>
      </c>
      <c r="AD44" s="1957"/>
      <c r="AE44" s="1958"/>
    </row>
    <row r="45" spans="2:31">
      <c r="B45" s="633">
        <v>37</v>
      </c>
      <c r="C45" s="634"/>
      <c r="D45" s="634"/>
      <c r="E45" s="635"/>
      <c r="F45" s="649"/>
      <c r="G45" s="650" t="str">
        <f t="shared" si="1"/>
        <v/>
      </c>
      <c r="H45" s="650" t="str">
        <f t="shared" si="24"/>
        <v/>
      </c>
      <c r="I45" s="636"/>
      <c r="J45" s="772" t="str">
        <f t="shared" si="3"/>
        <v/>
      </c>
      <c r="K45" s="638"/>
      <c r="L45" s="639"/>
      <c r="M45" s="640"/>
      <c r="N45" s="641"/>
      <c r="O45" s="642"/>
      <c r="P45" s="643" t="str">
        <f t="shared" si="20"/>
        <v/>
      </c>
      <c r="Q45" s="640"/>
      <c r="R45" s="641"/>
      <c r="S45" s="639"/>
      <c r="T45" s="644"/>
      <c r="U45" s="641"/>
      <c r="V45" s="645"/>
      <c r="W45" s="646" t="str">
        <f t="shared" si="22"/>
        <v/>
      </c>
      <c r="X45" s="640"/>
      <c r="Y45" s="636"/>
      <c r="Z45" s="647" t="str">
        <f t="shared" si="25"/>
        <v/>
      </c>
      <c r="AA45" s="648" t="str">
        <f t="shared" si="23"/>
        <v/>
      </c>
      <c r="AB45" s="637" t="str">
        <f t="shared" si="26"/>
        <v/>
      </c>
      <c r="AC45" s="789" t="str">
        <f t="shared" si="8"/>
        <v/>
      </c>
      <c r="AD45" s="1957"/>
      <c r="AE45" s="1958"/>
    </row>
    <row r="46" spans="2:31">
      <c r="B46" s="633">
        <v>38</v>
      </c>
      <c r="C46" s="634"/>
      <c r="D46" s="634"/>
      <c r="E46" s="635"/>
      <c r="F46" s="649"/>
      <c r="G46" s="650" t="str">
        <f t="shared" si="1"/>
        <v/>
      </c>
      <c r="H46" s="650" t="str">
        <f t="shared" si="24"/>
        <v/>
      </c>
      <c r="I46" s="636"/>
      <c r="J46" s="772" t="str">
        <f>IF(ISBLANK(F46),"",SUM(F46:I46)+F46*0.15)</f>
        <v/>
      </c>
      <c r="K46" s="638"/>
      <c r="L46" s="639"/>
      <c r="M46" s="640"/>
      <c r="N46" s="641"/>
      <c r="O46" s="642"/>
      <c r="P46" s="643" t="str">
        <f t="shared" si="20"/>
        <v/>
      </c>
      <c r="Q46" s="640"/>
      <c r="R46" s="641"/>
      <c r="S46" s="639"/>
      <c r="T46" s="644"/>
      <c r="U46" s="641"/>
      <c r="V46" s="645"/>
      <c r="W46" s="646" t="str">
        <f t="shared" si="22"/>
        <v/>
      </c>
      <c r="X46" s="640"/>
      <c r="Y46" s="636"/>
      <c r="Z46" s="647" t="str">
        <f t="shared" si="25"/>
        <v/>
      </c>
      <c r="AA46" s="648" t="str">
        <f t="shared" si="23"/>
        <v/>
      </c>
      <c r="AB46" s="637" t="str">
        <f t="shared" si="26"/>
        <v/>
      </c>
      <c r="AC46" s="789" t="str">
        <f t="shared" si="8"/>
        <v/>
      </c>
      <c r="AD46" s="1957"/>
      <c r="AE46" s="1958"/>
    </row>
    <row r="47" spans="2:31">
      <c r="B47" s="651">
        <v>39</v>
      </c>
      <c r="C47" s="652"/>
      <c r="D47" s="652"/>
      <c r="E47" s="653"/>
      <c r="F47" s="654"/>
      <c r="G47" s="655" t="str">
        <f t="shared" si="1"/>
        <v/>
      </c>
      <c r="H47" s="655" t="str">
        <f t="shared" si="24"/>
        <v/>
      </c>
      <c r="I47" s="656"/>
      <c r="J47" s="772" t="str">
        <f t="shared" si="3"/>
        <v/>
      </c>
      <c r="K47" s="657"/>
      <c r="L47" s="658"/>
      <c r="M47" s="659"/>
      <c r="N47" s="660"/>
      <c r="O47" s="661"/>
      <c r="P47" s="662"/>
      <c r="Q47" s="659"/>
      <c r="R47" s="660"/>
      <c r="S47" s="658"/>
      <c r="T47" s="663"/>
      <c r="U47" s="660"/>
      <c r="V47" s="664"/>
      <c r="W47" s="665"/>
      <c r="X47" s="659"/>
      <c r="Y47" s="656"/>
      <c r="Z47" s="666" t="str">
        <f t="shared" si="25"/>
        <v/>
      </c>
      <c r="AA47" s="667"/>
      <c r="AB47" s="637" t="str">
        <f>IF(ISBLANK(Y47),"",(F47-Y47))</f>
        <v/>
      </c>
      <c r="AC47" s="215"/>
      <c r="AD47" s="1957"/>
      <c r="AE47" s="1958"/>
    </row>
    <row r="48" spans="2:31">
      <c r="B48" s="651">
        <v>40</v>
      </c>
      <c r="C48" s="652"/>
      <c r="D48" s="652"/>
      <c r="E48" s="653"/>
      <c r="F48" s="654"/>
      <c r="G48" s="655" t="str">
        <f t="shared" si="1"/>
        <v/>
      </c>
      <c r="H48" s="655" t="str">
        <f t="shared" si="24"/>
        <v/>
      </c>
      <c r="I48" s="656"/>
      <c r="J48" s="772" t="str">
        <f t="shared" si="3"/>
        <v/>
      </c>
      <c r="K48" s="657"/>
      <c r="L48" s="658"/>
      <c r="M48" s="659"/>
      <c r="N48" s="660"/>
      <c r="O48" s="661"/>
      <c r="P48" s="662"/>
      <c r="Q48" s="659"/>
      <c r="R48" s="660"/>
      <c r="S48" s="658"/>
      <c r="T48" s="663"/>
      <c r="U48" s="660"/>
      <c r="V48" s="664"/>
      <c r="W48" s="665"/>
      <c r="X48" s="659"/>
      <c r="Y48" s="656"/>
      <c r="Z48" s="666" t="str">
        <f t="shared" si="25"/>
        <v/>
      </c>
      <c r="AA48" s="667"/>
      <c r="AB48" s="637" t="str">
        <f t="shared" si="26"/>
        <v/>
      </c>
      <c r="AC48" s="215"/>
      <c r="AD48" s="1957"/>
      <c r="AE48" s="1958"/>
    </row>
    <row r="49" spans="2:31">
      <c r="B49" s="633">
        <v>41</v>
      </c>
      <c r="C49" s="652"/>
      <c r="D49" s="652"/>
      <c r="E49" s="653"/>
      <c r="F49" s="654"/>
      <c r="G49" s="655" t="str">
        <f t="shared" si="1"/>
        <v/>
      </c>
      <c r="H49" s="655" t="str">
        <f t="shared" si="24"/>
        <v/>
      </c>
      <c r="I49" s="656"/>
      <c r="J49" s="772" t="str">
        <f t="shared" si="3"/>
        <v/>
      </c>
      <c r="K49" s="657"/>
      <c r="L49" s="658"/>
      <c r="M49" s="659"/>
      <c r="N49" s="660"/>
      <c r="O49" s="661"/>
      <c r="P49" s="662"/>
      <c r="Q49" s="659"/>
      <c r="R49" s="660"/>
      <c r="S49" s="658"/>
      <c r="T49" s="663"/>
      <c r="U49" s="660"/>
      <c r="V49" s="664"/>
      <c r="W49" s="665"/>
      <c r="X49" s="659"/>
      <c r="Y49" s="656"/>
      <c r="Z49" s="666" t="str">
        <f t="shared" si="25"/>
        <v/>
      </c>
      <c r="AA49" s="667"/>
      <c r="AB49" s="637" t="str">
        <f t="shared" si="26"/>
        <v/>
      </c>
      <c r="AC49" s="215"/>
      <c r="AD49" s="1957"/>
      <c r="AE49" s="1958"/>
    </row>
    <row r="50" spans="2:31">
      <c r="B50" s="633">
        <v>42</v>
      </c>
      <c r="C50" s="652"/>
      <c r="D50" s="652"/>
      <c r="E50" s="653"/>
      <c r="F50" s="654"/>
      <c r="G50" s="655" t="str">
        <f t="shared" si="1"/>
        <v/>
      </c>
      <c r="H50" s="655" t="str">
        <f t="shared" si="24"/>
        <v/>
      </c>
      <c r="I50" s="656"/>
      <c r="J50" s="772" t="str">
        <f t="shared" si="3"/>
        <v/>
      </c>
      <c r="K50" s="657"/>
      <c r="L50" s="658"/>
      <c r="M50" s="659"/>
      <c r="N50" s="660"/>
      <c r="O50" s="661"/>
      <c r="P50" s="662"/>
      <c r="Q50" s="659"/>
      <c r="R50" s="660"/>
      <c r="S50" s="658"/>
      <c r="T50" s="663"/>
      <c r="U50" s="660"/>
      <c r="V50" s="664"/>
      <c r="W50" s="665"/>
      <c r="X50" s="659"/>
      <c r="Y50" s="656"/>
      <c r="Z50" s="666" t="str">
        <f t="shared" si="25"/>
        <v/>
      </c>
      <c r="AA50" s="667"/>
      <c r="AB50" s="637" t="str">
        <f t="shared" si="26"/>
        <v/>
      </c>
      <c r="AC50" s="215"/>
      <c r="AD50" s="1957"/>
      <c r="AE50" s="1958"/>
    </row>
    <row r="51" spans="2:31">
      <c r="B51" s="651">
        <v>43</v>
      </c>
      <c r="C51" s="652"/>
      <c r="D51" s="652"/>
      <c r="E51" s="653"/>
      <c r="F51" s="654"/>
      <c r="G51" s="655" t="str">
        <f t="shared" si="1"/>
        <v/>
      </c>
      <c r="H51" s="655" t="str">
        <f t="shared" si="24"/>
        <v/>
      </c>
      <c r="I51" s="656"/>
      <c r="J51" s="772" t="str">
        <f t="shared" si="3"/>
        <v/>
      </c>
      <c r="K51" s="657"/>
      <c r="L51" s="658"/>
      <c r="M51" s="659"/>
      <c r="N51" s="660"/>
      <c r="O51" s="661"/>
      <c r="P51" s="662"/>
      <c r="Q51" s="659"/>
      <c r="R51" s="660"/>
      <c r="S51" s="658"/>
      <c r="T51" s="663"/>
      <c r="U51" s="660"/>
      <c r="V51" s="664"/>
      <c r="W51" s="665"/>
      <c r="X51" s="659"/>
      <c r="Y51" s="656"/>
      <c r="Z51" s="666" t="str">
        <f t="shared" si="25"/>
        <v/>
      </c>
      <c r="AA51" s="667"/>
      <c r="AB51" s="637" t="str">
        <f t="shared" si="26"/>
        <v/>
      </c>
      <c r="AC51" s="215"/>
      <c r="AD51" s="1957"/>
      <c r="AE51" s="1958"/>
    </row>
    <row r="52" spans="2:31">
      <c r="B52" s="651">
        <v>44</v>
      </c>
      <c r="C52" s="652"/>
      <c r="D52" s="652"/>
      <c r="E52" s="653"/>
      <c r="F52" s="654"/>
      <c r="G52" s="655" t="str">
        <f t="shared" si="1"/>
        <v/>
      </c>
      <c r="H52" s="655" t="str">
        <f t="shared" si="24"/>
        <v/>
      </c>
      <c r="I52" s="656"/>
      <c r="J52" s="772" t="str">
        <f t="shared" si="3"/>
        <v/>
      </c>
      <c r="K52" s="657"/>
      <c r="L52" s="658"/>
      <c r="M52" s="659"/>
      <c r="N52" s="660"/>
      <c r="O52" s="661"/>
      <c r="P52" s="662"/>
      <c r="Q52" s="659"/>
      <c r="R52" s="660"/>
      <c r="S52" s="658"/>
      <c r="T52" s="663"/>
      <c r="U52" s="660"/>
      <c r="V52" s="664"/>
      <c r="W52" s="665"/>
      <c r="X52" s="659"/>
      <c r="Y52" s="656"/>
      <c r="Z52" s="666" t="str">
        <f t="shared" si="25"/>
        <v/>
      </c>
      <c r="AA52" s="667"/>
      <c r="AB52" s="637" t="str">
        <f t="shared" si="26"/>
        <v/>
      </c>
      <c r="AC52" s="215"/>
      <c r="AD52" s="1957"/>
      <c r="AE52" s="1958"/>
    </row>
    <row r="53" spans="2:31">
      <c r="B53" s="633">
        <v>45</v>
      </c>
      <c r="C53" s="652"/>
      <c r="D53" s="652"/>
      <c r="E53" s="653"/>
      <c r="F53" s="654"/>
      <c r="G53" s="655" t="str">
        <f t="shared" si="1"/>
        <v/>
      </c>
      <c r="H53" s="655" t="str">
        <f t="shared" si="24"/>
        <v/>
      </c>
      <c r="I53" s="656"/>
      <c r="J53" s="772" t="str">
        <f t="shared" si="3"/>
        <v/>
      </c>
      <c r="K53" s="657"/>
      <c r="L53" s="658"/>
      <c r="M53" s="659"/>
      <c r="N53" s="660"/>
      <c r="O53" s="661"/>
      <c r="P53" s="662"/>
      <c r="Q53" s="659"/>
      <c r="R53" s="660"/>
      <c r="S53" s="658"/>
      <c r="T53" s="663"/>
      <c r="U53" s="660"/>
      <c r="V53" s="664"/>
      <c r="W53" s="665"/>
      <c r="X53" s="659"/>
      <c r="Y53" s="656"/>
      <c r="Z53" s="666" t="str">
        <f t="shared" si="25"/>
        <v/>
      </c>
      <c r="AA53" s="667"/>
      <c r="AB53" s="637" t="str">
        <f t="shared" si="26"/>
        <v/>
      </c>
      <c r="AC53" s="215"/>
      <c r="AD53" s="1957"/>
      <c r="AE53" s="1958"/>
    </row>
    <row r="54" spans="2:31">
      <c r="B54" s="651">
        <v>46</v>
      </c>
      <c r="C54" s="652"/>
      <c r="D54" s="652"/>
      <c r="E54" s="653"/>
      <c r="F54" s="654"/>
      <c r="G54" s="655" t="str">
        <f t="shared" si="1"/>
        <v/>
      </c>
      <c r="H54" s="655" t="str">
        <f t="shared" si="24"/>
        <v/>
      </c>
      <c r="I54" s="656"/>
      <c r="J54" s="772" t="str">
        <f t="shared" si="3"/>
        <v/>
      </c>
      <c r="K54" s="657"/>
      <c r="L54" s="658"/>
      <c r="M54" s="659"/>
      <c r="N54" s="660"/>
      <c r="O54" s="661"/>
      <c r="P54" s="662"/>
      <c r="Q54" s="659"/>
      <c r="R54" s="660"/>
      <c r="S54" s="658"/>
      <c r="T54" s="663"/>
      <c r="U54" s="660"/>
      <c r="V54" s="664"/>
      <c r="W54" s="665"/>
      <c r="X54" s="659"/>
      <c r="Y54" s="656"/>
      <c r="Z54" s="666" t="str">
        <f t="shared" si="25"/>
        <v/>
      </c>
      <c r="AA54" s="667"/>
      <c r="AB54" s="637" t="str">
        <f t="shared" si="26"/>
        <v/>
      </c>
      <c r="AC54" s="215"/>
      <c r="AD54" s="1957"/>
      <c r="AE54" s="1958"/>
    </row>
    <row r="55" spans="2:31">
      <c r="B55" s="633">
        <v>47</v>
      </c>
      <c r="C55" s="652"/>
      <c r="D55" s="652"/>
      <c r="E55" s="653"/>
      <c r="F55" s="654"/>
      <c r="G55" s="655" t="str">
        <f t="shared" si="1"/>
        <v/>
      </c>
      <c r="H55" s="655" t="str">
        <f t="shared" si="24"/>
        <v/>
      </c>
      <c r="I55" s="656"/>
      <c r="J55" s="772" t="str">
        <f t="shared" si="3"/>
        <v/>
      </c>
      <c r="K55" s="657"/>
      <c r="L55" s="658"/>
      <c r="M55" s="659"/>
      <c r="N55" s="660"/>
      <c r="O55" s="661"/>
      <c r="P55" s="662"/>
      <c r="Q55" s="659"/>
      <c r="R55" s="660"/>
      <c r="S55" s="658"/>
      <c r="T55" s="663"/>
      <c r="U55" s="660"/>
      <c r="V55" s="664"/>
      <c r="W55" s="665"/>
      <c r="X55" s="659"/>
      <c r="Y55" s="656"/>
      <c r="Z55" s="666" t="str">
        <f t="shared" si="25"/>
        <v/>
      </c>
      <c r="AA55" s="667"/>
      <c r="AB55" s="637" t="str">
        <f t="shared" si="26"/>
        <v/>
      </c>
      <c r="AC55" s="215"/>
      <c r="AD55" s="1957"/>
      <c r="AE55" s="1958"/>
    </row>
    <row r="56" spans="2:31">
      <c r="B56" s="633">
        <v>48</v>
      </c>
      <c r="C56" s="652"/>
      <c r="D56" s="652"/>
      <c r="E56" s="653"/>
      <c r="F56" s="654"/>
      <c r="G56" s="655" t="str">
        <f t="shared" si="1"/>
        <v/>
      </c>
      <c r="H56" s="655" t="str">
        <f t="shared" si="24"/>
        <v/>
      </c>
      <c r="I56" s="656"/>
      <c r="J56" s="772" t="str">
        <f t="shared" si="3"/>
        <v/>
      </c>
      <c r="K56" s="657"/>
      <c r="L56" s="658"/>
      <c r="M56" s="659"/>
      <c r="N56" s="660"/>
      <c r="O56" s="661"/>
      <c r="P56" s="662"/>
      <c r="Q56" s="659"/>
      <c r="R56" s="660"/>
      <c r="S56" s="658"/>
      <c r="T56" s="663"/>
      <c r="U56" s="660"/>
      <c r="V56" s="664"/>
      <c r="W56" s="665"/>
      <c r="X56" s="659"/>
      <c r="Y56" s="656"/>
      <c r="Z56" s="666" t="str">
        <f t="shared" si="25"/>
        <v/>
      </c>
      <c r="AA56" s="667"/>
      <c r="AB56" s="637" t="str">
        <f t="shared" si="26"/>
        <v/>
      </c>
      <c r="AC56" s="215"/>
      <c r="AD56" s="1957"/>
      <c r="AE56" s="1958"/>
    </row>
    <row r="57" spans="2:31">
      <c r="B57" s="651">
        <v>49</v>
      </c>
      <c r="C57" s="652"/>
      <c r="D57" s="652"/>
      <c r="E57" s="653"/>
      <c r="F57" s="654"/>
      <c r="G57" s="655" t="str">
        <f t="shared" si="1"/>
        <v/>
      </c>
      <c r="H57" s="655" t="str">
        <f t="shared" si="24"/>
        <v/>
      </c>
      <c r="I57" s="656"/>
      <c r="J57" s="772" t="str">
        <f t="shared" si="3"/>
        <v/>
      </c>
      <c r="K57" s="657"/>
      <c r="L57" s="658"/>
      <c r="M57" s="659"/>
      <c r="N57" s="660"/>
      <c r="O57" s="661"/>
      <c r="P57" s="662"/>
      <c r="Q57" s="659"/>
      <c r="R57" s="660"/>
      <c r="S57" s="658"/>
      <c r="T57" s="663"/>
      <c r="U57" s="660"/>
      <c r="V57" s="664"/>
      <c r="W57" s="665"/>
      <c r="X57" s="659"/>
      <c r="Y57" s="656"/>
      <c r="Z57" s="666" t="str">
        <f t="shared" si="25"/>
        <v/>
      </c>
      <c r="AA57" s="667"/>
      <c r="AB57" s="637" t="str">
        <f t="shared" si="26"/>
        <v/>
      </c>
      <c r="AC57" s="215"/>
      <c r="AD57" s="1957"/>
      <c r="AE57" s="1958"/>
    </row>
    <row r="58" spans="2:31">
      <c r="B58" s="651">
        <v>50</v>
      </c>
      <c r="C58" s="652"/>
      <c r="D58" s="652"/>
      <c r="E58" s="653"/>
      <c r="F58" s="654"/>
      <c r="G58" s="655" t="str">
        <f t="shared" si="1"/>
        <v/>
      </c>
      <c r="H58" s="655" t="str">
        <f t="shared" si="24"/>
        <v/>
      </c>
      <c r="I58" s="656"/>
      <c r="J58" s="772" t="str">
        <f t="shared" si="3"/>
        <v/>
      </c>
      <c r="K58" s="657"/>
      <c r="L58" s="658"/>
      <c r="M58" s="659"/>
      <c r="N58" s="660"/>
      <c r="O58" s="661"/>
      <c r="P58" s="662"/>
      <c r="Q58" s="659"/>
      <c r="R58" s="660"/>
      <c r="S58" s="658"/>
      <c r="T58" s="663"/>
      <c r="U58" s="660"/>
      <c r="V58" s="664"/>
      <c r="W58" s="665"/>
      <c r="X58" s="659"/>
      <c r="Y58" s="656"/>
      <c r="Z58" s="666" t="str">
        <f t="shared" si="25"/>
        <v/>
      </c>
      <c r="AA58" s="667"/>
      <c r="AB58" s="637" t="str">
        <f t="shared" si="26"/>
        <v/>
      </c>
      <c r="AC58" s="215"/>
      <c r="AD58" s="1957"/>
      <c r="AE58" s="1958"/>
    </row>
    <row r="59" spans="2:31" ht="15" thickBot="1">
      <c r="B59" s="668"/>
      <c r="C59" s="669"/>
      <c r="D59" s="669"/>
      <c r="E59" s="670" t="s">
        <v>697</v>
      </c>
      <c r="F59" s="671">
        <f>SUM(F9:F58)</f>
        <v>6754935.0999999996</v>
      </c>
      <c r="G59" s="672">
        <f>SUM(G9:G58)</f>
        <v>0</v>
      </c>
      <c r="H59" s="672">
        <f>SUM(H9:H58)</f>
        <v>0</v>
      </c>
      <c r="I59" s="673">
        <f>SUM(I9:I58)</f>
        <v>2000</v>
      </c>
      <c r="J59" s="674">
        <f>SUM(J9:J58)</f>
        <v>7770175.3650000002</v>
      </c>
      <c r="K59" s="675"/>
      <c r="L59" s="676"/>
      <c r="M59" s="677"/>
      <c r="N59" s="678"/>
      <c r="O59" s="669"/>
      <c r="P59" s="679" t="str">
        <f t="shared" si="20"/>
        <v/>
      </c>
      <c r="Q59" s="677"/>
      <c r="R59" s="678"/>
      <c r="S59" s="680"/>
      <c r="T59" s="681"/>
      <c r="U59" s="678"/>
      <c r="V59" s="682"/>
      <c r="W59" s="679" t="str">
        <f t="shared" si="22"/>
        <v/>
      </c>
      <c r="X59" s="677"/>
      <c r="Y59" s="672">
        <f>SUM(Y9:Y58)</f>
        <v>3778784.8739999998</v>
      </c>
      <c r="Z59" s="683"/>
      <c r="AA59" s="684" t="str">
        <f t="shared" si="23"/>
        <v/>
      </c>
      <c r="AB59" s="674">
        <f>SUM(AB9:AB58)</f>
        <v>0</v>
      </c>
      <c r="AC59" s="214" t="str">
        <f t="shared" si="8"/>
        <v/>
      </c>
      <c r="AD59" s="1959"/>
      <c r="AE59" s="1960"/>
    </row>
    <row r="60" spans="2:31">
      <c r="W60" s="34"/>
    </row>
    <row r="62" spans="2:31" ht="15" thickBot="1">
      <c r="J62" s="609"/>
    </row>
    <row r="63" spans="2:31" ht="15" thickBot="1">
      <c r="F63" s="818">
        <f>+F59/0.9</f>
        <v>7505483.444444444</v>
      </c>
    </row>
    <row r="65" spans="6:6">
      <c r="F65" s="895"/>
    </row>
    <row r="66" spans="6:6" ht="15" thickBot="1"/>
    <row r="67" spans="6:6" ht="15" thickBot="1">
      <c r="F67" s="818">
        <f>+F59*1.15</f>
        <v>7768175.3649999993</v>
      </c>
    </row>
  </sheetData>
  <mergeCells count="122">
    <mergeCell ref="E5:F5"/>
    <mergeCell ref="E6:F6"/>
    <mergeCell ref="O3:P3"/>
    <mergeCell ref="Q3:R3"/>
    <mergeCell ref="O4:P4"/>
    <mergeCell ref="Q4:R4"/>
    <mergeCell ref="O5:P5"/>
    <mergeCell ref="Q5:R5"/>
    <mergeCell ref="G4:H4"/>
    <mergeCell ref="I4:J4"/>
    <mergeCell ref="M6:N6"/>
    <mergeCell ref="B3:D3"/>
    <mergeCell ref="K3:L3"/>
    <mergeCell ref="M3:N3"/>
    <mergeCell ref="K2:R2"/>
    <mergeCell ref="S2:AB2"/>
    <mergeCell ref="AA3:AA4"/>
    <mergeCell ref="AB3:AB4"/>
    <mergeCell ref="U4:V4"/>
    <mergeCell ref="B4:D4"/>
    <mergeCell ref="E3:F3"/>
    <mergeCell ref="E4:F4"/>
    <mergeCell ref="S4:T4"/>
    <mergeCell ref="Y3:Z3"/>
    <mergeCell ref="U3:V3"/>
    <mergeCell ref="B7:E7"/>
    <mergeCell ref="F7:J7"/>
    <mergeCell ref="K7:L7"/>
    <mergeCell ref="M7:P7"/>
    <mergeCell ref="Q7:W7"/>
    <mergeCell ref="G3:H3"/>
    <mergeCell ref="I3:J3"/>
    <mergeCell ref="B2:J2"/>
    <mergeCell ref="S3:T3"/>
    <mergeCell ref="W3:X3"/>
    <mergeCell ref="B5:D5"/>
    <mergeCell ref="B6:D6"/>
    <mergeCell ref="X7:AB7"/>
    <mergeCell ref="G6:H6"/>
    <mergeCell ref="I6:J6"/>
    <mergeCell ref="G5:H5"/>
    <mergeCell ref="I5:J5"/>
    <mergeCell ref="O6:P6"/>
    <mergeCell ref="Q6:R6"/>
    <mergeCell ref="K4:L4"/>
    <mergeCell ref="M4:N4"/>
    <mergeCell ref="K5:L5"/>
    <mergeCell ref="M5:N5"/>
    <mergeCell ref="K6:L6"/>
    <mergeCell ref="AB5:AB6"/>
    <mergeCell ref="W4:X4"/>
    <mergeCell ref="Y4:Z4"/>
    <mergeCell ref="W5:X5"/>
    <mergeCell ref="Y5:Z5"/>
    <mergeCell ref="W6:X6"/>
    <mergeCell ref="Y6:Z6"/>
    <mergeCell ref="S5:T5"/>
    <mergeCell ref="U5:V5"/>
    <mergeCell ref="S6:T6"/>
    <mergeCell ref="U6:V6"/>
    <mergeCell ref="AA5:AA6"/>
    <mergeCell ref="AD10:AE10"/>
    <mergeCell ref="AD11:AE11"/>
    <mergeCell ref="AD12:AE12"/>
    <mergeCell ref="AD13:AE13"/>
    <mergeCell ref="AD14:AE14"/>
    <mergeCell ref="AC7:AC8"/>
    <mergeCell ref="AD7:AE8"/>
    <mergeCell ref="AD9:AE9"/>
    <mergeCell ref="AC2:AE2"/>
    <mergeCell ref="AC3:AD3"/>
    <mergeCell ref="AC4:AD4"/>
    <mergeCell ref="AC5:AD5"/>
    <mergeCell ref="AC6:AD6"/>
    <mergeCell ref="AD20:AE20"/>
    <mergeCell ref="AD21:AE21"/>
    <mergeCell ref="AD22:AE22"/>
    <mergeCell ref="AD23:AE23"/>
    <mergeCell ref="AD24:AE24"/>
    <mergeCell ref="AD15:AE15"/>
    <mergeCell ref="AD16:AE16"/>
    <mergeCell ref="AD17:AE17"/>
    <mergeCell ref="AD18:AE18"/>
    <mergeCell ref="AD19:AE19"/>
    <mergeCell ref="AD53:AE53"/>
    <mergeCell ref="AD54:AE54"/>
    <mergeCell ref="AD45:AE45"/>
    <mergeCell ref="AD46:AE46"/>
    <mergeCell ref="AD59:AE59"/>
    <mergeCell ref="AD40:AE40"/>
    <mergeCell ref="AD41:AE41"/>
    <mergeCell ref="AD42:AE42"/>
    <mergeCell ref="AD43:AE43"/>
    <mergeCell ref="AD44:AE44"/>
    <mergeCell ref="AD55:AE55"/>
    <mergeCell ref="AD56:AE56"/>
    <mergeCell ref="AD57:AE57"/>
    <mergeCell ref="AD58:AE58"/>
    <mergeCell ref="AG3:AG4"/>
    <mergeCell ref="AH3:AI4"/>
    <mergeCell ref="B1:AE1"/>
    <mergeCell ref="AD47:AE47"/>
    <mergeCell ref="AD48:AE48"/>
    <mergeCell ref="AD49:AE49"/>
    <mergeCell ref="AD50:AE50"/>
    <mergeCell ref="AD51:AE51"/>
    <mergeCell ref="AD52:AE52"/>
    <mergeCell ref="AD35:AE35"/>
    <mergeCell ref="AD36:AE36"/>
    <mergeCell ref="AD37:AE37"/>
    <mergeCell ref="AD38:AE38"/>
    <mergeCell ref="AD39:AE39"/>
    <mergeCell ref="AD30:AE30"/>
    <mergeCell ref="AD31:AE31"/>
    <mergeCell ref="AD32:AE32"/>
    <mergeCell ref="AD33:AE33"/>
    <mergeCell ref="AD34:AE34"/>
    <mergeCell ref="AD25:AE25"/>
    <mergeCell ref="AD26:AE26"/>
    <mergeCell ref="AD27:AE27"/>
    <mergeCell ref="AD28:AE28"/>
    <mergeCell ref="AD29:AE29"/>
  </mergeCells>
  <phoneticPr fontId="98" type="noConversion"/>
  <conditionalFormatting sqref="E6:F6">
    <cfRule type="cellIs" dxfId="16" priority="10" operator="greaterThan">
      <formula>0</formula>
    </cfRule>
  </conditionalFormatting>
  <conditionalFormatting sqref="I6:J6">
    <cfRule type="cellIs" dxfId="15" priority="9" operator="greaterThan">
      <formula>0</formula>
    </cfRule>
  </conditionalFormatting>
  <dataValidations count="1">
    <dataValidation type="list" allowBlank="1" showInputMessage="1" showErrorMessage="1" sqref="N9:N59 R9:R59 U9:U59" xr:uid="{FFA9A080-AC6D-4466-90C3-1336783AC8EE}">
      <formula1>$AJ$1:$AJ$2</formula1>
    </dataValidation>
  </dataValidations>
  <printOptions horizontalCentered="1"/>
  <pageMargins left="0.2" right="0.2" top="0.75" bottom="0.75" header="0.3" footer="0.3"/>
  <pageSetup paperSize="8" scale="58" orientation="landscape" r:id="rId1"/>
  <headerFooter>
    <oddFooter>&amp;L_x000D_&amp;1#&amp;"Calibri"&amp;10&amp;K000000 Data sensitivity - Public</oddFooter>
  </headerFooter>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filterMode="1">
    <tabColor theme="9" tint="0.59999389629810485"/>
  </sheetPr>
  <dimension ref="A1:ZN143"/>
  <sheetViews>
    <sheetView zoomScale="85" zoomScaleNormal="85" zoomScaleSheetLayoutView="130" workbookViewId="0">
      <selection sqref="A1:J43"/>
    </sheetView>
  </sheetViews>
  <sheetFormatPr defaultColWidth="9.109375" defaultRowHeight="14.4"/>
  <cols>
    <col min="1" max="1" width="14.6640625" style="3" customWidth="1"/>
    <col min="2" max="2" width="37.77734375" style="3" customWidth="1"/>
    <col min="3" max="3" width="13.109375" style="3" bestFit="1" customWidth="1"/>
    <col min="4" max="4" width="19.33203125" style="3" bestFit="1" customWidth="1"/>
    <col min="5" max="6" width="11.6640625" style="3" customWidth="1"/>
    <col min="7" max="7" width="14.44140625" style="3" bestFit="1" customWidth="1"/>
    <col min="8" max="8" width="14.44140625" style="34" bestFit="1" customWidth="1"/>
    <col min="9" max="9" width="13.109375" style="3" customWidth="1"/>
    <col min="10" max="10" width="24" style="3" customWidth="1"/>
    <col min="11" max="11" width="9.6640625" style="3" bestFit="1" customWidth="1"/>
    <col min="12" max="13" width="10.5546875" style="3" bestFit="1" customWidth="1"/>
    <col min="14" max="16" width="9.6640625" style="3" bestFit="1" customWidth="1"/>
    <col min="17" max="17" width="11.5546875" style="3" bestFit="1" customWidth="1"/>
    <col min="18" max="21" width="9.88671875" style="3" bestFit="1" customWidth="1"/>
    <col min="22" max="27" width="9.6640625" style="3" bestFit="1" customWidth="1"/>
    <col min="28" max="68" width="9.88671875" style="3" bestFit="1" customWidth="1"/>
    <col min="69" max="88" width="9.44140625" style="3" bestFit="1" customWidth="1"/>
    <col min="89" max="97" width="9.33203125" style="3" bestFit="1" customWidth="1"/>
    <col min="98" max="119" width="10.109375" style="3" bestFit="1" customWidth="1"/>
    <col min="120" max="128" width="9.33203125" style="3" bestFit="1" customWidth="1"/>
    <col min="129" max="149" width="9.44140625" style="3" bestFit="1" customWidth="1"/>
    <col min="150" max="189" width="9.33203125" style="3" bestFit="1" customWidth="1"/>
    <col min="190" max="211" width="9.88671875" style="3" bestFit="1" customWidth="1"/>
    <col min="212" max="220" width="9.33203125" style="3" bestFit="1" customWidth="1"/>
    <col min="221" max="241" width="9.6640625" style="3" bestFit="1" customWidth="1"/>
    <col min="242" max="250" width="9.33203125" style="3" bestFit="1" customWidth="1"/>
    <col min="251" max="272" width="9.44140625" style="3" bestFit="1" customWidth="1"/>
    <col min="273" max="281" width="9.33203125" style="3" bestFit="1" customWidth="1"/>
    <col min="282" max="302" width="10" style="3" bestFit="1" customWidth="1"/>
    <col min="303" max="311" width="9.33203125" style="3" bestFit="1" customWidth="1"/>
    <col min="312" max="333" width="9.6640625" style="3" bestFit="1" customWidth="1"/>
    <col min="334" max="373" width="9.33203125" style="3" bestFit="1" customWidth="1"/>
    <col min="374" max="392" width="9.6640625" style="3" bestFit="1" customWidth="1"/>
    <col min="393" max="401" width="9.33203125" style="3" bestFit="1" customWidth="1"/>
    <col min="402" max="423" width="9.88671875" style="3" bestFit="1" customWidth="1"/>
    <col min="424" max="432" width="9.33203125" style="3" bestFit="1" customWidth="1"/>
    <col min="433" max="453" width="9.44140625" style="3" bestFit="1" customWidth="1"/>
    <col min="454" max="462" width="9.33203125" style="3" bestFit="1" customWidth="1"/>
    <col min="463" max="484" width="10.109375" style="3" bestFit="1" customWidth="1"/>
    <col min="485" max="493" width="9.33203125" style="3" bestFit="1" customWidth="1"/>
    <col min="494" max="514" width="9.44140625" style="3" bestFit="1" customWidth="1"/>
    <col min="515" max="554" width="9.33203125" style="3" bestFit="1" customWidth="1"/>
    <col min="555" max="576" width="9.88671875" style="3" bestFit="1" customWidth="1"/>
    <col min="577" max="585" width="9.33203125" style="3" bestFit="1" customWidth="1"/>
    <col min="586" max="606" width="9.6640625" style="3" bestFit="1" customWidth="1"/>
    <col min="607" max="615" width="9.33203125" style="3" bestFit="1" customWidth="1"/>
    <col min="616" max="637" width="9.44140625" style="3" bestFit="1" customWidth="1"/>
    <col min="638" max="646" width="9.33203125" style="3" bestFit="1" customWidth="1"/>
    <col min="647" max="667" width="10" style="3" bestFit="1" customWidth="1"/>
    <col min="668" max="676" width="9.33203125" style="3" bestFit="1" customWidth="1"/>
    <col min="677" max="681" width="9.6640625" style="3" bestFit="1" customWidth="1"/>
    <col min="682" max="682" width="11.44140625" style="3" bestFit="1" customWidth="1"/>
    <col min="683" max="683" width="9.109375" style="3"/>
    <col min="684" max="684" width="9.44140625" style="3" bestFit="1" customWidth="1"/>
    <col min="685" max="688" width="9.44140625" style="3" customWidth="1"/>
    <col min="689" max="689" width="11.44140625" style="609" bestFit="1" customWidth="1"/>
    <col min="690" max="690" width="9.33203125" style="609" bestFit="1" customWidth="1"/>
    <col min="691" max="691" width="9.109375" style="3"/>
    <col min="692" max="692" width="12.6640625" style="3" bestFit="1" customWidth="1"/>
    <col min="693" max="693" width="8.88671875" style="3" bestFit="1" customWidth="1"/>
    <col min="694" max="694" width="9.6640625" style="3" bestFit="1" customWidth="1"/>
    <col min="695" max="701" width="8.88671875" style="3" bestFit="1" customWidth="1"/>
    <col min="702" max="703" width="9.88671875" style="3" bestFit="1" customWidth="1"/>
    <col min="704" max="709" width="9.6640625" style="3" bestFit="1" customWidth="1"/>
    <col min="710" max="718" width="8.88671875" style="3" bestFit="1" customWidth="1"/>
    <col min="719" max="740" width="9.88671875" style="3" bestFit="1" customWidth="1"/>
    <col min="741" max="744" width="8.44140625" style="3" bestFit="1" customWidth="1"/>
    <col min="745" max="770" width="9.44140625" style="3" bestFit="1" customWidth="1"/>
    <col min="771" max="801" width="10.109375" style="3" bestFit="1" customWidth="1"/>
    <col min="802" max="831" width="9.44140625" style="3" bestFit="1" customWidth="1"/>
    <col min="832" max="862" width="8.88671875" style="3" bestFit="1" customWidth="1"/>
    <col min="863" max="893" width="9.88671875" style="3" bestFit="1" customWidth="1"/>
    <col min="894" max="923" width="9.6640625" style="3" bestFit="1" customWidth="1"/>
    <col min="924" max="954" width="9.44140625" style="3" bestFit="1" customWidth="1"/>
    <col min="955" max="984" width="10" style="3" bestFit="1" customWidth="1"/>
    <col min="985" max="1015" width="9.6640625" style="3" bestFit="1" customWidth="1"/>
    <col min="1016" max="1046" width="9.33203125" style="3" bestFit="1" customWidth="1"/>
    <col min="1047" max="1074" width="9.6640625" style="3" bestFit="1" customWidth="1"/>
    <col min="1075" max="1105" width="9.88671875" style="3" bestFit="1" customWidth="1"/>
    <col min="1106" max="1135" width="9.44140625" style="3" bestFit="1" customWidth="1"/>
    <col min="1136" max="1166" width="10.109375" style="3" bestFit="1" customWidth="1"/>
    <col min="1167" max="1196" width="9.44140625" style="3" bestFit="1" customWidth="1"/>
    <col min="1197" max="1227" width="8.88671875" style="3" bestFit="1" customWidth="1"/>
    <col min="1228" max="1258" width="9.88671875" style="3" bestFit="1" customWidth="1"/>
    <col min="1259" max="1288" width="9.6640625" style="3" bestFit="1" customWidth="1"/>
    <col min="1289" max="1319" width="9.44140625" style="3" bestFit="1" customWidth="1"/>
    <col min="1320" max="1349" width="10" style="3" bestFit="1" customWidth="1"/>
    <col min="1350" max="1365" width="9.6640625" style="3" bestFit="1" customWidth="1"/>
    <col min="1366" max="16384" width="9.109375" style="3"/>
  </cols>
  <sheetData>
    <row r="1" spans="1:690" s="6" customFormat="1" ht="39" customHeight="1">
      <c r="A1" s="926" t="s">
        <v>616</v>
      </c>
      <c r="B1" s="926" t="s">
        <v>543</v>
      </c>
      <c r="C1" s="926" t="s">
        <v>544</v>
      </c>
      <c r="D1" s="926" t="s">
        <v>545</v>
      </c>
      <c r="E1" s="926" t="s">
        <v>546</v>
      </c>
      <c r="F1" s="926" t="s">
        <v>547</v>
      </c>
      <c r="G1" s="926" t="s">
        <v>548</v>
      </c>
      <c r="H1" s="926" t="s">
        <v>55</v>
      </c>
      <c r="I1" s="926" t="s">
        <v>549</v>
      </c>
      <c r="J1" s="926" t="s">
        <v>550</v>
      </c>
      <c r="L1" s="12" t="s">
        <v>551</v>
      </c>
      <c r="ZM1" s="610"/>
      <c r="ZN1" s="610"/>
    </row>
    <row r="2" spans="1:690" ht="25.5" customHeight="1">
      <c r="A2" s="887" t="s">
        <v>881</v>
      </c>
      <c r="B2" s="1058" t="s">
        <v>1010</v>
      </c>
      <c r="C2" s="887">
        <v>252114.84400000001</v>
      </c>
      <c r="D2" s="887" t="s">
        <v>230</v>
      </c>
      <c r="E2" s="887">
        <v>148344.47</v>
      </c>
      <c r="F2" s="887">
        <v>222090.04</v>
      </c>
      <c r="G2" s="887">
        <f t="shared" ref="G2:G24" si="0">C2-F2</f>
        <v>30024.804000000004</v>
      </c>
      <c r="H2" s="810">
        <f>F2-E2</f>
        <v>73745.570000000007</v>
      </c>
      <c r="I2" s="927">
        <f>H2/E2</f>
        <v>0.49712382268108818</v>
      </c>
      <c r="J2" s="797"/>
      <c r="L2" s="703">
        <f>F2/C2</f>
        <v>0.88090822609397801</v>
      </c>
      <c r="M2" s="690"/>
      <c r="N2" s="689"/>
    </row>
    <row r="3" spans="1:690" ht="25.5" customHeight="1">
      <c r="A3" s="887" t="s">
        <v>882</v>
      </c>
      <c r="B3" s="1058" t="s">
        <v>1011</v>
      </c>
      <c r="C3" s="887">
        <v>221841.33599999998</v>
      </c>
      <c r="D3" s="887" t="s">
        <v>230</v>
      </c>
      <c r="E3" s="887">
        <v>130531.24</v>
      </c>
      <c r="F3" s="887">
        <v>183569.4</v>
      </c>
      <c r="G3" s="887">
        <f t="shared" si="0"/>
        <v>38271.935999999987</v>
      </c>
      <c r="H3" s="810">
        <f t="shared" ref="H3" si="1">F3-E3</f>
        <v>53038.159999999989</v>
      </c>
      <c r="I3" s="927">
        <f>H3/E3</f>
        <v>0.40632541298159724</v>
      </c>
      <c r="J3" s="797"/>
      <c r="L3" s="703">
        <f t="shared" ref="L3:L24" si="2">F3/C3</f>
        <v>0.827480591804586</v>
      </c>
      <c r="M3" s="690"/>
      <c r="N3" s="689"/>
    </row>
    <row r="4" spans="1:690" ht="25.5" hidden="1" customHeight="1">
      <c r="A4" s="887" t="s">
        <v>884</v>
      </c>
      <c r="B4" s="1058" t="s">
        <v>885</v>
      </c>
      <c r="C4" s="887">
        <v>21604</v>
      </c>
      <c r="D4" s="887" t="s">
        <v>230</v>
      </c>
      <c r="E4" s="887">
        <v>0</v>
      </c>
      <c r="F4" s="887">
        <v>0</v>
      </c>
      <c r="G4" s="887">
        <f t="shared" si="0"/>
        <v>21604</v>
      </c>
      <c r="H4" s="810">
        <f t="shared" ref="H4:H24" si="3">F4-E4</f>
        <v>0</v>
      </c>
      <c r="I4" s="927" t="e">
        <f t="shared" ref="I4:I10" si="4">H4/E4</f>
        <v>#DIV/0!</v>
      </c>
      <c r="J4" s="797"/>
      <c r="L4" s="703">
        <f t="shared" si="2"/>
        <v>0</v>
      </c>
      <c r="M4" s="690"/>
      <c r="N4" s="689"/>
    </row>
    <row r="5" spans="1:690" ht="25.5" hidden="1" customHeight="1">
      <c r="A5" s="887" t="s">
        <v>886</v>
      </c>
      <c r="B5" s="1058" t="s">
        <v>887</v>
      </c>
      <c r="C5" s="887">
        <v>14403</v>
      </c>
      <c r="D5" s="887" t="s">
        <v>230</v>
      </c>
      <c r="E5" s="887">
        <v>0</v>
      </c>
      <c r="F5" s="887">
        <v>0</v>
      </c>
      <c r="G5" s="887">
        <f t="shared" ref="G5:G8" si="5">C5-F5</f>
        <v>14403</v>
      </c>
      <c r="H5" s="810">
        <f t="shared" ref="H5:H8" si="6">F5-E5</f>
        <v>0</v>
      </c>
      <c r="I5" s="927" t="e">
        <f>H5/E5</f>
        <v>#DIV/0!</v>
      </c>
      <c r="J5" s="797"/>
      <c r="L5" s="703">
        <f t="shared" ref="L5:L7" si="7">F5/C5</f>
        <v>0</v>
      </c>
      <c r="M5" s="690"/>
      <c r="N5" s="689"/>
    </row>
    <row r="6" spans="1:690" ht="25.5" hidden="1" customHeight="1">
      <c r="A6" s="887" t="s">
        <v>888</v>
      </c>
      <c r="B6" s="1058" t="s">
        <v>889</v>
      </c>
      <c r="C6" s="887">
        <v>7129</v>
      </c>
      <c r="D6" s="887" t="s">
        <v>230</v>
      </c>
      <c r="E6" s="887">
        <v>0</v>
      </c>
      <c r="F6" s="887">
        <v>0</v>
      </c>
      <c r="G6" s="887">
        <f t="shared" si="5"/>
        <v>7129</v>
      </c>
      <c r="H6" s="810">
        <f t="shared" si="6"/>
        <v>0</v>
      </c>
      <c r="I6" s="927" t="e">
        <f t="shared" ref="I6:I8" si="8">H6/E6</f>
        <v>#DIV/0!</v>
      </c>
      <c r="J6" s="797"/>
      <c r="L6" s="703">
        <f t="shared" si="7"/>
        <v>0</v>
      </c>
      <c r="M6" s="690"/>
      <c r="N6" s="689"/>
    </row>
    <row r="7" spans="1:690" ht="25.5" hidden="1" customHeight="1">
      <c r="A7" s="887" t="s">
        <v>890</v>
      </c>
      <c r="B7" s="1058" t="s">
        <v>891</v>
      </c>
      <c r="C7" s="887">
        <v>3601</v>
      </c>
      <c r="D7" s="887" t="s">
        <v>230</v>
      </c>
      <c r="E7" s="887">
        <v>0</v>
      </c>
      <c r="F7" s="887">
        <v>0</v>
      </c>
      <c r="G7" s="887">
        <f t="shared" si="5"/>
        <v>3601</v>
      </c>
      <c r="H7" s="810">
        <f t="shared" si="6"/>
        <v>0</v>
      </c>
      <c r="I7" s="927" t="e">
        <f t="shared" si="8"/>
        <v>#DIV/0!</v>
      </c>
      <c r="J7" s="797"/>
      <c r="L7" s="703">
        <f t="shared" si="7"/>
        <v>0</v>
      </c>
      <c r="M7" s="690"/>
      <c r="N7" s="689"/>
    </row>
    <row r="8" spans="1:690" ht="25.5" hidden="1" customHeight="1">
      <c r="A8" s="887" t="s">
        <v>892</v>
      </c>
      <c r="B8" s="1058" t="s">
        <v>893</v>
      </c>
      <c r="C8" s="887">
        <v>23250</v>
      </c>
      <c r="D8" s="887" t="s">
        <v>230</v>
      </c>
      <c r="E8" s="887">
        <v>0</v>
      </c>
      <c r="F8" s="887">
        <v>0</v>
      </c>
      <c r="G8" s="887">
        <f t="shared" si="5"/>
        <v>23250</v>
      </c>
      <c r="H8" s="810">
        <f t="shared" si="6"/>
        <v>0</v>
      </c>
      <c r="I8" s="927" t="e">
        <f t="shared" si="8"/>
        <v>#DIV/0!</v>
      </c>
      <c r="J8" s="797"/>
      <c r="L8" s="703">
        <f>F8/C8</f>
        <v>0</v>
      </c>
      <c r="M8" s="690"/>
      <c r="N8" s="689"/>
    </row>
    <row r="9" spans="1:690" ht="25.5" hidden="1" customHeight="1">
      <c r="A9" s="887" t="s">
        <v>896</v>
      </c>
      <c r="B9" s="1058" t="s">
        <v>897</v>
      </c>
      <c r="C9" s="887">
        <v>18500</v>
      </c>
      <c r="D9" s="887" t="s">
        <v>231</v>
      </c>
      <c r="E9" s="887">
        <v>0</v>
      </c>
      <c r="F9" s="887">
        <v>0</v>
      </c>
      <c r="G9" s="887">
        <f t="shared" si="0"/>
        <v>18500</v>
      </c>
      <c r="H9" s="810">
        <f t="shared" si="3"/>
        <v>0</v>
      </c>
      <c r="I9" s="927" t="e">
        <f t="shared" si="4"/>
        <v>#DIV/0!</v>
      </c>
      <c r="J9" s="797"/>
      <c r="L9" s="703">
        <f t="shared" si="2"/>
        <v>0</v>
      </c>
      <c r="M9" s="690"/>
      <c r="N9" s="689"/>
    </row>
    <row r="10" spans="1:690" ht="25.5" hidden="1" customHeight="1">
      <c r="A10" s="887" t="s">
        <v>902</v>
      </c>
      <c r="B10" s="1058" t="s">
        <v>903</v>
      </c>
      <c r="C10" s="887">
        <v>5632</v>
      </c>
      <c r="D10" s="887" t="s">
        <v>231</v>
      </c>
      <c r="E10" s="887">
        <v>0</v>
      </c>
      <c r="F10" s="887">
        <v>0</v>
      </c>
      <c r="G10" s="887">
        <f t="shared" si="0"/>
        <v>5632</v>
      </c>
      <c r="H10" s="810">
        <f t="shared" si="3"/>
        <v>0</v>
      </c>
      <c r="I10" s="927" t="e">
        <f t="shared" si="4"/>
        <v>#DIV/0!</v>
      </c>
      <c r="J10" s="797"/>
      <c r="L10" s="703">
        <f t="shared" si="2"/>
        <v>0</v>
      </c>
      <c r="M10" s="690"/>
      <c r="N10" s="689"/>
    </row>
    <row r="11" spans="1:690" ht="25.5" hidden="1" customHeight="1">
      <c r="A11" s="887" t="s">
        <v>905</v>
      </c>
      <c r="B11" s="1058" t="s">
        <v>906</v>
      </c>
      <c r="C11" s="887">
        <v>1</v>
      </c>
      <c r="D11" s="887" t="s">
        <v>226</v>
      </c>
      <c r="E11" s="887">
        <v>0</v>
      </c>
      <c r="F11" s="887">
        <v>0</v>
      </c>
      <c r="G11" s="887">
        <f t="shared" si="0"/>
        <v>1</v>
      </c>
      <c r="H11" s="810">
        <f t="shared" si="3"/>
        <v>0</v>
      </c>
      <c r="I11" s="927" t="e">
        <f>H11/E11</f>
        <v>#DIV/0!</v>
      </c>
      <c r="J11" s="797"/>
      <c r="L11" s="703">
        <f>F11/C11</f>
        <v>0</v>
      </c>
      <c r="M11" s="690"/>
      <c r="N11" s="689"/>
    </row>
    <row r="12" spans="1:690" ht="25.5" hidden="1" customHeight="1">
      <c r="A12" s="887" t="s">
        <v>907</v>
      </c>
      <c r="B12" s="1058" t="s">
        <v>908</v>
      </c>
      <c r="C12" s="887">
        <v>1</v>
      </c>
      <c r="D12" s="887" t="s">
        <v>226</v>
      </c>
      <c r="E12" s="887">
        <v>0</v>
      </c>
      <c r="F12" s="887">
        <v>0</v>
      </c>
      <c r="G12" s="887">
        <f t="shared" si="0"/>
        <v>1</v>
      </c>
      <c r="H12" s="810">
        <f t="shared" si="3"/>
        <v>0</v>
      </c>
      <c r="I12" s="927" t="e">
        <f>H12/E12</f>
        <v>#DIV/0!</v>
      </c>
      <c r="J12" s="797"/>
      <c r="L12" s="703">
        <f t="shared" si="2"/>
        <v>0</v>
      </c>
      <c r="M12" s="690"/>
      <c r="N12" s="689"/>
    </row>
    <row r="13" spans="1:690" ht="25.5" hidden="1" customHeight="1">
      <c r="A13" s="887" t="s">
        <v>909</v>
      </c>
      <c r="B13" s="1058" t="s">
        <v>910</v>
      </c>
      <c r="C13" s="887">
        <v>1</v>
      </c>
      <c r="D13" s="887" t="s">
        <v>226</v>
      </c>
      <c r="E13" s="887">
        <v>0</v>
      </c>
      <c r="F13" s="887">
        <v>0</v>
      </c>
      <c r="G13" s="887">
        <f t="shared" si="0"/>
        <v>1</v>
      </c>
      <c r="H13" s="810">
        <f t="shared" si="3"/>
        <v>0</v>
      </c>
      <c r="I13" s="927" t="e">
        <f t="shared" ref="I13:I17" si="9">H13/E13</f>
        <v>#DIV/0!</v>
      </c>
      <c r="J13" s="797"/>
      <c r="L13" s="703">
        <f t="shared" si="2"/>
        <v>0</v>
      </c>
      <c r="M13" s="690"/>
      <c r="N13" s="689"/>
    </row>
    <row r="14" spans="1:690" ht="25.5" hidden="1" customHeight="1">
      <c r="A14" s="887" t="s">
        <v>904</v>
      </c>
      <c r="B14" s="1058" t="s">
        <v>911</v>
      </c>
      <c r="C14" s="887">
        <v>6457</v>
      </c>
      <c r="D14" s="887" t="s">
        <v>232</v>
      </c>
      <c r="E14" s="887">
        <v>0</v>
      </c>
      <c r="F14" s="887">
        <v>0</v>
      </c>
      <c r="G14" s="887">
        <f t="shared" si="0"/>
        <v>6457</v>
      </c>
      <c r="H14" s="810">
        <f t="shared" si="3"/>
        <v>0</v>
      </c>
      <c r="I14" s="927" t="e">
        <f t="shared" si="9"/>
        <v>#DIV/0!</v>
      </c>
      <c r="J14" s="797"/>
      <c r="L14" s="703">
        <f t="shared" si="2"/>
        <v>0</v>
      </c>
      <c r="M14" s="690"/>
      <c r="N14" s="689"/>
    </row>
    <row r="15" spans="1:690" ht="25.5" hidden="1" customHeight="1">
      <c r="A15" s="887" t="s">
        <v>912</v>
      </c>
      <c r="B15" s="1058" t="s">
        <v>913</v>
      </c>
      <c r="C15" s="887">
        <v>153</v>
      </c>
      <c r="D15" s="887" t="s">
        <v>226</v>
      </c>
      <c r="E15" s="887">
        <v>0</v>
      </c>
      <c r="F15" s="887">
        <v>0</v>
      </c>
      <c r="G15" s="887">
        <f t="shared" si="0"/>
        <v>153</v>
      </c>
      <c r="H15" s="810">
        <f t="shared" si="3"/>
        <v>0</v>
      </c>
      <c r="I15" s="927" t="e">
        <f t="shared" si="9"/>
        <v>#DIV/0!</v>
      </c>
      <c r="J15" s="797"/>
      <c r="L15" s="703">
        <f t="shared" si="2"/>
        <v>0</v>
      </c>
      <c r="M15" s="690"/>
      <c r="N15" s="689"/>
    </row>
    <row r="16" spans="1:690" ht="25.5" hidden="1" customHeight="1">
      <c r="A16" s="887" t="s">
        <v>914</v>
      </c>
      <c r="B16" s="1058" t="s">
        <v>915</v>
      </c>
      <c r="C16" s="887">
        <v>2</v>
      </c>
      <c r="D16" s="887" t="s">
        <v>226</v>
      </c>
      <c r="E16" s="887">
        <v>0</v>
      </c>
      <c r="F16" s="887">
        <v>0</v>
      </c>
      <c r="G16" s="887">
        <f t="shared" si="0"/>
        <v>2</v>
      </c>
      <c r="H16" s="810">
        <f t="shared" si="3"/>
        <v>0</v>
      </c>
      <c r="I16" s="927" t="e">
        <f t="shared" si="9"/>
        <v>#DIV/0!</v>
      </c>
      <c r="J16" s="797"/>
      <c r="L16" s="703">
        <f t="shared" si="2"/>
        <v>0</v>
      </c>
      <c r="M16" s="690"/>
      <c r="N16" s="689"/>
    </row>
    <row r="17" spans="1:14" ht="25.5" hidden="1" customHeight="1">
      <c r="A17" s="887" t="s">
        <v>916</v>
      </c>
      <c r="B17" s="1058" t="s">
        <v>917</v>
      </c>
      <c r="C17" s="887">
        <v>1</v>
      </c>
      <c r="D17" s="887" t="s">
        <v>226</v>
      </c>
      <c r="E17" s="887">
        <v>0</v>
      </c>
      <c r="F17" s="887">
        <v>0</v>
      </c>
      <c r="G17" s="887">
        <f t="shared" si="0"/>
        <v>1</v>
      </c>
      <c r="H17" s="810">
        <f t="shared" si="3"/>
        <v>0</v>
      </c>
      <c r="I17" s="927" t="e">
        <f t="shared" si="9"/>
        <v>#DIV/0!</v>
      </c>
      <c r="J17" s="797"/>
      <c r="L17" s="703">
        <f t="shared" si="2"/>
        <v>0</v>
      </c>
      <c r="M17" s="690"/>
      <c r="N17" s="689"/>
    </row>
    <row r="18" spans="1:14" ht="25.5" hidden="1" customHeight="1">
      <c r="A18" s="887" t="s">
        <v>901</v>
      </c>
      <c r="B18" s="1058" t="s">
        <v>918</v>
      </c>
      <c r="C18" s="887">
        <v>5980</v>
      </c>
      <c r="D18" s="887" t="s">
        <v>232</v>
      </c>
      <c r="E18" s="887">
        <v>0</v>
      </c>
      <c r="F18" s="887">
        <v>0</v>
      </c>
      <c r="G18" s="887">
        <f t="shared" si="0"/>
        <v>5980</v>
      </c>
      <c r="H18" s="810">
        <f t="shared" si="3"/>
        <v>0</v>
      </c>
      <c r="I18" s="927" t="e">
        <f>H18/E18</f>
        <v>#DIV/0!</v>
      </c>
      <c r="J18" s="797"/>
      <c r="L18" s="703">
        <f t="shared" si="2"/>
        <v>0</v>
      </c>
      <c r="M18" s="690"/>
      <c r="N18" s="689"/>
    </row>
    <row r="19" spans="1:14" ht="25.5" hidden="1" customHeight="1">
      <c r="A19" s="887" t="s">
        <v>919</v>
      </c>
      <c r="B19" s="1058" t="s">
        <v>920</v>
      </c>
      <c r="C19" s="887">
        <v>3400</v>
      </c>
      <c r="D19" s="887" t="s">
        <v>232</v>
      </c>
      <c r="E19" s="887">
        <v>0</v>
      </c>
      <c r="F19" s="887">
        <v>0</v>
      </c>
      <c r="G19" s="887">
        <f t="shared" si="0"/>
        <v>3400</v>
      </c>
      <c r="H19" s="810">
        <f t="shared" si="3"/>
        <v>0</v>
      </c>
      <c r="I19" s="927" t="e">
        <f t="shared" ref="I19:I23" si="10">H19/E19</f>
        <v>#DIV/0!</v>
      </c>
      <c r="J19" s="797"/>
      <c r="L19" s="703">
        <f t="shared" si="2"/>
        <v>0</v>
      </c>
      <c r="M19" s="690"/>
      <c r="N19" s="689"/>
    </row>
    <row r="20" spans="1:14" ht="25.5" customHeight="1">
      <c r="A20" s="887" t="s">
        <v>883</v>
      </c>
      <c r="B20" s="1058" t="s">
        <v>1012</v>
      </c>
      <c r="C20" s="887">
        <v>39250</v>
      </c>
      <c r="D20" s="887" t="s">
        <v>230</v>
      </c>
      <c r="E20" s="887"/>
      <c r="F20" s="887">
        <v>6550.27</v>
      </c>
      <c r="G20" s="887">
        <f t="shared" si="0"/>
        <v>32699.73</v>
      </c>
      <c r="H20" s="810">
        <f t="shared" si="3"/>
        <v>6550.27</v>
      </c>
      <c r="I20" s="927" t="e">
        <f t="shared" si="10"/>
        <v>#DIV/0!</v>
      </c>
      <c r="J20" s="797"/>
      <c r="L20" s="703">
        <f t="shared" si="2"/>
        <v>0.16688585987261148</v>
      </c>
      <c r="M20" s="690"/>
      <c r="N20" s="689"/>
    </row>
    <row r="21" spans="1:14" ht="25.5" customHeight="1">
      <c r="A21" s="887" t="s">
        <v>886</v>
      </c>
      <c r="B21" s="1058" t="s">
        <v>1013</v>
      </c>
      <c r="C21" s="887">
        <v>26167</v>
      </c>
      <c r="D21" s="887" t="s">
        <v>230</v>
      </c>
      <c r="E21" s="887"/>
      <c r="F21" s="887">
        <v>0</v>
      </c>
      <c r="G21" s="887">
        <f t="shared" si="0"/>
        <v>26167</v>
      </c>
      <c r="H21" s="810">
        <f t="shared" si="3"/>
        <v>0</v>
      </c>
      <c r="I21" s="927" t="e">
        <f t="shared" si="10"/>
        <v>#DIV/0!</v>
      </c>
      <c r="J21" s="797"/>
      <c r="L21" s="703">
        <f t="shared" si="2"/>
        <v>0</v>
      </c>
      <c r="M21" s="690"/>
      <c r="N21" s="689"/>
    </row>
    <row r="22" spans="1:14" ht="25.5" hidden="1" customHeight="1">
      <c r="A22" s="1059" t="s">
        <v>880</v>
      </c>
      <c r="B22" s="1060" t="s">
        <v>983</v>
      </c>
      <c r="C22" s="1059">
        <v>95</v>
      </c>
      <c r="D22" s="1059" t="s">
        <v>233</v>
      </c>
      <c r="E22" s="1059">
        <v>0</v>
      </c>
      <c r="F22" s="1059">
        <v>0</v>
      </c>
      <c r="G22" s="1059">
        <f t="shared" si="0"/>
        <v>95</v>
      </c>
      <c r="H22" s="1061">
        <f t="shared" si="3"/>
        <v>0</v>
      </c>
      <c r="I22" s="1062" t="e">
        <f>H22/E22</f>
        <v>#DIV/0!</v>
      </c>
      <c r="J22" s="1063"/>
      <c r="L22" s="703">
        <f t="shared" si="2"/>
        <v>0</v>
      </c>
      <c r="M22" s="690"/>
      <c r="N22" s="689"/>
    </row>
    <row r="23" spans="1:14" ht="25.5" customHeight="1">
      <c r="A23" s="887" t="s">
        <v>888</v>
      </c>
      <c r="B23" s="1058" t="s">
        <v>889</v>
      </c>
      <c r="C23" s="887">
        <v>9160</v>
      </c>
      <c r="D23" s="887" t="s">
        <v>230</v>
      </c>
      <c r="E23" s="887"/>
      <c r="F23" s="887">
        <v>0</v>
      </c>
      <c r="G23" s="887">
        <f t="shared" si="0"/>
        <v>9160</v>
      </c>
      <c r="H23" s="810">
        <f t="shared" si="3"/>
        <v>0</v>
      </c>
      <c r="I23" s="927" t="e">
        <f t="shared" si="10"/>
        <v>#DIV/0!</v>
      </c>
      <c r="J23" s="797"/>
      <c r="L23" s="703">
        <f t="shared" si="2"/>
        <v>0</v>
      </c>
      <c r="M23" s="690"/>
      <c r="N23" s="689"/>
    </row>
    <row r="24" spans="1:14" ht="25.5" customHeight="1">
      <c r="A24" s="887" t="s">
        <v>892</v>
      </c>
      <c r="B24" s="1058" t="s">
        <v>1074</v>
      </c>
      <c r="C24" s="887">
        <v>12064</v>
      </c>
      <c r="D24" s="887" t="s">
        <v>232</v>
      </c>
      <c r="E24" s="887"/>
      <c r="F24" s="887"/>
      <c r="G24" s="887">
        <f t="shared" si="0"/>
        <v>12064</v>
      </c>
      <c r="H24" s="810">
        <f t="shared" si="3"/>
        <v>0</v>
      </c>
      <c r="I24" s="927" t="e">
        <f>H24/E24</f>
        <v>#DIV/0!</v>
      </c>
      <c r="J24" s="797"/>
      <c r="L24" s="703">
        <f t="shared" si="2"/>
        <v>0</v>
      </c>
      <c r="M24" s="690"/>
      <c r="N24" s="689"/>
    </row>
    <row r="25" spans="1:14" ht="25.5" customHeight="1">
      <c r="A25" s="887" t="s">
        <v>894</v>
      </c>
      <c r="B25" s="1058" t="s">
        <v>1073</v>
      </c>
      <c r="C25" s="887">
        <v>11685</v>
      </c>
      <c r="D25" s="887" t="s">
        <v>232</v>
      </c>
      <c r="E25" s="887"/>
      <c r="F25" s="887">
        <v>0</v>
      </c>
      <c r="G25" s="887">
        <f t="shared" ref="G25:G35" si="11">C25-F25</f>
        <v>11685</v>
      </c>
      <c r="H25" s="810">
        <f t="shared" ref="H25:H39" si="12">F25-E25</f>
        <v>0</v>
      </c>
      <c r="I25" s="927" t="e">
        <f t="shared" ref="I25:I31" si="13">H25/E25</f>
        <v>#DIV/0!</v>
      </c>
      <c r="J25" s="797"/>
      <c r="L25" s="703">
        <f t="shared" ref="L25:L31" si="14">F25/C25</f>
        <v>0</v>
      </c>
      <c r="M25" s="690"/>
      <c r="N25" s="1064"/>
    </row>
    <row r="26" spans="1:14" ht="25.5" customHeight="1">
      <c r="A26" s="887" t="s">
        <v>895</v>
      </c>
      <c r="B26" s="1058" t="s">
        <v>1075</v>
      </c>
      <c r="C26" s="887">
        <v>1340</v>
      </c>
      <c r="D26" s="887" t="s">
        <v>232</v>
      </c>
      <c r="E26" s="887">
        <v>0</v>
      </c>
      <c r="F26" s="887">
        <v>0</v>
      </c>
      <c r="G26" s="887">
        <f t="shared" si="11"/>
        <v>1340</v>
      </c>
      <c r="H26" s="810">
        <f t="shared" si="12"/>
        <v>0</v>
      </c>
      <c r="I26" s="927" t="e">
        <f t="shared" si="13"/>
        <v>#DIV/0!</v>
      </c>
      <c r="J26" s="797"/>
      <c r="L26" s="703">
        <f t="shared" si="14"/>
        <v>0</v>
      </c>
      <c r="M26" s="690"/>
      <c r="N26" s="1064"/>
    </row>
    <row r="27" spans="1:14" ht="25.5" customHeight="1">
      <c r="A27" s="887" t="s">
        <v>1096</v>
      </c>
      <c r="B27" s="1060" t="s">
        <v>1097</v>
      </c>
      <c r="C27" s="1059">
        <v>29206</v>
      </c>
      <c r="D27" s="887" t="s">
        <v>1066</v>
      </c>
      <c r="E27" s="1059"/>
      <c r="F27" s="1059"/>
      <c r="G27" s="887">
        <f t="shared" si="11"/>
        <v>29206</v>
      </c>
      <c r="H27" s="810">
        <f t="shared" si="12"/>
        <v>0</v>
      </c>
      <c r="I27" s="927" t="e">
        <f t="shared" si="13"/>
        <v>#DIV/0!</v>
      </c>
      <c r="J27" s="1063"/>
      <c r="L27" s="703"/>
      <c r="M27" s="690"/>
      <c r="N27" s="1064"/>
    </row>
    <row r="28" spans="1:14" ht="25.5" customHeight="1">
      <c r="A28" s="887" t="s">
        <v>898</v>
      </c>
      <c r="B28" s="1060" t="s">
        <v>1076</v>
      </c>
      <c r="C28" s="1059">
        <v>4193</v>
      </c>
      <c r="D28" s="887" t="s">
        <v>1066</v>
      </c>
      <c r="E28" s="1059"/>
      <c r="F28" s="1059"/>
      <c r="G28" s="887">
        <f t="shared" ref="G28:G30" si="15">C28-F28</f>
        <v>4193</v>
      </c>
      <c r="H28" s="810">
        <f t="shared" ref="H28:H30" si="16">F28-E28</f>
        <v>0</v>
      </c>
      <c r="I28" s="927" t="e">
        <f t="shared" ref="I28:I30" si="17">H28/E28</f>
        <v>#DIV/0!</v>
      </c>
      <c r="J28" s="1063"/>
      <c r="L28" s="703"/>
      <c r="M28" s="690"/>
      <c r="N28" s="1064"/>
    </row>
    <row r="29" spans="1:14" ht="25.5" customHeight="1">
      <c r="A29" s="887" t="s">
        <v>899</v>
      </c>
      <c r="B29" s="1060" t="s">
        <v>1077</v>
      </c>
      <c r="C29" s="1059">
        <v>1475</v>
      </c>
      <c r="D29" s="887" t="s">
        <v>1066</v>
      </c>
      <c r="E29" s="1059"/>
      <c r="F29" s="1059"/>
      <c r="G29" s="887">
        <f t="shared" si="15"/>
        <v>1475</v>
      </c>
      <c r="H29" s="810">
        <f t="shared" si="16"/>
        <v>0</v>
      </c>
      <c r="I29" s="927" t="e">
        <f t="shared" si="17"/>
        <v>#DIV/0!</v>
      </c>
      <c r="J29" s="1063"/>
      <c r="L29" s="703"/>
      <c r="M29" s="690"/>
      <c r="N29" s="1064"/>
    </row>
    <row r="30" spans="1:14" ht="25.5" customHeight="1">
      <c r="A30" s="887" t="s">
        <v>900</v>
      </c>
      <c r="B30" s="1060" t="s">
        <v>1021</v>
      </c>
      <c r="C30" s="1059">
        <v>178</v>
      </c>
      <c r="D30" s="1059" t="s">
        <v>226</v>
      </c>
      <c r="E30" s="1059"/>
      <c r="F30" s="1059"/>
      <c r="G30" s="887">
        <f t="shared" si="15"/>
        <v>178</v>
      </c>
      <c r="H30" s="810">
        <f t="shared" si="16"/>
        <v>0</v>
      </c>
      <c r="I30" s="927" t="e">
        <f t="shared" si="17"/>
        <v>#DIV/0!</v>
      </c>
      <c r="J30" s="1063"/>
      <c r="L30" s="703"/>
      <c r="M30" s="690"/>
      <c r="N30" s="1064"/>
    </row>
    <row r="31" spans="1:14" ht="25.5" customHeight="1">
      <c r="A31" s="887" t="s">
        <v>1098</v>
      </c>
      <c r="B31" s="1058" t="s">
        <v>1099</v>
      </c>
      <c r="C31" s="887">
        <v>5855</v>
      </c>
      <c r="D31" s="887" t="s">
        <v>232</v>
      </c>
      <c r="E31" s="887">
        <v>1606.03</v>
      </c>
      <c r="F31" s="887">
        <v>3127.32</v>
      </c>
      <c r="G31" s="887">
        <f>C31-F31</f>
        <v>2727.68</v>
      </c>
      <c r="H31" s="810">
        <f t="shared" si="12"/>
        <v>1521.2900000000002</v>
      </c>
      <c r="I31" s="927">
        <f t="shared" si="13"/>
        <v>0.94723635299465159</v>
      </c>
      <c r="J31" s="797"/>
      <c r="L31" s="703">
        <f t="shared" si="14"/>
        <v>0.53412809564474806</v>
      </c>
      <c r="M31" s="690"/>
      <c r="N31" s="1064"/>
    </row>
    <row r="32" spans="1:14" hidden="1">
      <c r="A32" s="887"/>
      <c r="B32" s="1058"/>
      <c r="C32" s="887"/>
      <c r="D32" s="887"/>
      <c r="E32" s="887"/>
      <c r="F32" s="887"/>
      <c r="G32" s="887">
        <f t="shared" si="11"/>
        <v>0</v>
      </c>
      <c r="H32" s="810">
        <f t="shared" si="12"/>
        <v>0</v>
      </c>
      <c r="I32" s="927" t="e">
        <f>H32/E32</f>
        <v>#DIV/0!</v>
      </c>
      <c r="J32" s="797"/>
      <c r="L32" s="703" t="e">
        <f t="shared" ref="L32:L41" si="18">F32/C32</f>
        <v>#DIV/0!</v>
      </c>
      <c r="M32" s="690"/>
      <c r="N32" s="689"/>
    </row>
    <row r="33" spans="1:14" hidden="1">
      <c r="A33" s="887"/>
      <c r="B33" s="1058"/>
      <c r="C33" s="887"/>
      <c r="D33" s="887"/>
      <c r="E33" s="887"/>
      <c r="F33" s="887"/>
      <c r="G33" s="887">
        <f>C33-F33</f>
        <v>0</v>
      </c>
      <c r="H33" s="810">
        <f t="shared" si="12"/>
        <v>0</v>
      </c>
      <c r="I33" s="927" t="e">
        <f t="shared" ref="I33:I41" si="19">H33/E33</f>
        <v>#DIV/0!</v>
      </c>
      <c r="J33" s="797"/>
      <c r="L33" s="703" t="e">
        <f t="shared" si="18"/>
        <v>#DIV/0!</v>
      </c>
      <c r="M33" s="690"/>
      <c r="N33" s="689"/>
    </row>
    <row r="34" spans="1:14" hidden="1">
      <c r="A34" s="887"/>
      <c r="B34" s="1058"/>
      <c r="C34" s="887"/>
      <c r="D34" s="887"/>
      <c r="E34" s="887"/>
      <c r="F34" s="887"/>
      <c r="G34" s="887">
        <f t="shared" si="11"/>
        <v>0</v>
      </c>
      <c r="H34" s="810">
        <f t="shared" si="12"/>
        <v>0</v>
      </c>
      <c r="I34" s="927" t="e">
        <f t="shared" si="19"/>
        <v>#DIV/0!</v>
      </c>
      <c r="J34" s="797"/>
      <c r="L34" s="703" t="e">
        <f t="shared" si="18"/>
        <v>#DIV/0!</v>
      </c>
      <c r="M34" s="690"/>
      <c r="N34" s="689"/>
    </row>
    <row r="35" spans="1:14" hidden="1">
      <c r="A35" s="887"/>
      <c r="B35" s="1058"/>
      <c r="C35" s="887"/>
      <c r="D35" s="887"/>
      <c r="E35" s="887"/>
      <c r="F35" s="887"/>
      <c r="G35" s="887">
        <f t="shared" si="11"/>
        <v>0</v>
      </c>
      <c r="H35" s="810">
        <f t="shared" si="12"/>
        <v>0</v>
      </c>
      <c r="I35" s="927" t="e">
        <f t="shared" si="19"/>
        <v>#DIV/0!</v>
      </c>
      <c r="J35" s="797"/>
      <c r="L35" s="703" t="e">
        <f t="shared" si="18"/>
        <v>#DIV/0!</v>
      </c>
      <c r="M35" s="690"/>
      <c r="N35" s="689"/>
    </row>
    <row r="36" spans="1:14" hidden="1">
      <c r="A36" s="887"/>
      <c r="B36" s="1058"/>
      <c r="C36" s="887"/>
      <c r="D36" s="887"/>
      <c r="E36" s="887"/>
      <c r="F36" s="887"/>
      <c r="G36" s="887">
        <f>C36-F36</f>
        <v>0</v>
      </c>
      <c r="H36" s="810">
        <f t="shared" si="12"/>
        <v>0</v>
      </c>
      <c r="I36" s="927" t="e">
        <f t="shared" si="19"/>
        <v>#DIV/0!</v>
      </c>
      <c r="J36" s="797"/>
      <c r="L36" s="703" t="e">
        <f t="shared" si="18"/>
        <v>#DIV/0!</v>
      </c>
      <c r="M36" s="690"/>
      <c r="N36" s="689"/>
    </row>
    <row r="37" spans="1:14" hidden="1">
      <c r="A37" s="887"/>
      <c r="B37" s="1058"/>
      <c r="C37" s="887"/>
      <c r="D37" s="887"/>
      <c r="E37" s="887"/>
      <c r="F37" s="887"/>
      <c r="G37" s="887">
        <f t="shared" ref="G37:G41" si="20">C37-F37</f>
        <v>0</v>
      </c>
      <c r="H37" s="810">
        <f t="shared" si="12"/>
        <v>0</v>
      </c>
      <c r="I37" s="927" t="e">
        <f>H37/E37</f>
        <v>#DIV/0!</v>
      </c>
      <c r="J37" s="797"/>
      <c r="L37" s="703" t="e">
        <f t="shared" si="18"/>
        <v>#DIV/0!</v>
      </c>
      <c r="M37" s="690"/>
      <c r="N37" s="689"/>
    </row>
    <row r="38" spans="1:14" hidden="1">
      <c r="A38" s="887"/>
      <c r="B38" s="1058"/>
      <c r="C38" s="887"/>
      <c r="D38" s="887"/>
      <c r="E38" s="887"/>
      <c r="F38" s="887"/>
      <c r="G38" s="887">
        <f t="shared" si="20"/>
        <v>0</v>
      </c>
      <c r="H38" s="810">
        <f t="shared" si="12"/>
        <v>0</v>
      </c>
      <c r="I38" s="927" t="e">
        <f t="shared" si="19"/>
        <v>#DIV/0!</v>
      </c>
      <c r="J38" s="797"/>
      <c r="L38" s="703" t="e">
        <f t="shared" si="18"/>
        <v>#DIV/0!</v>
      </c>
      <c r="M38" s="690"/>
      <c r="N38" s="689"/>
    </row>
    <row r="39" spans="1:14" hidden="1">
      <c r="A39" s="887"/>
      <c r="B39" s="1058"/>
      <c r="C39" s="887"/>
      <c r="D39" s="887"/>
      <c r="E39" s="887"/>
      <c r="F39" s="887"/>
      <c r="G39" s="887">
        <f t="shared" si="20"/>
        <v>0</v>
      </c>
      <c r="H39" s="810">
        <f t="shared" si="12"/>
        <v>0</v>
      </c>
      <c r="I39" s="927" t="e">
        <f t="shared" si="19"/>
        <v>#DIV/0!</v>
      </c>
      <c r="J39" s="797"/>
      <c r="L39" s="703" t="e">
        <f t="shared" si="18"/>
        <v>#DIV/0!</v>
      </c>
      <c r="M39" s="690"/>
      <c r="N39" s="689"/>
    </row>
    <row r="40" spans="1:14">
      <c r="A40" s="887" t="s">
        <v>1100</v>
      </c>
      <c r="B40" s="1058" t="s">
        <v>1093</v>
      </c>
      <c r="C40" s="887">
        <v>82</v>
      </c>
      <c r="D40" s="887" t="s">
        <v>233</v>
      </c>
      <c r="E40" s="887">
        <v>6</v>
      </c>
      <c r="F40" s="887">
        <v>37</v>
      </c>
      <c r="G40" s="887">
        <f t="shared" si="20"/>
        <v>45</v>
      </c>
      <c r="H40" s="810">
        <f t="shared" ref="H40:H41" si="21">F40-E40</f>
        <v>31</v>
      </c>
      <c r="I40" s="927">
        <f t="shared" si="19"/>
        <v>5.166666666666667</v>
      </c>
      <c r="J40" s="797"/>
      <c r="L40" s="703">
        <f t="shared" si="18"/>
        <v>0.45121951219512196</v>
      </c>
    </row>
    <row r="41" spans="1:14">
      <c r="A41" s="887" t="s">
        <v>1101</v>
      </c>
      <c r="B41" s="1058" t="s">
        <v>1090</v>
      </c>
      <c r="C41" s="887">
        <v>156</v>
      </c>
      <c r="D41" s="887" t="s">
        <v>233</v>
      </c>
      <c r="E41" s="887">
        <v>2</v>
      </c>
      <c r="F41" s="887">
        <v>7</v>
      </c>
      <c r="G41" s="887">
        <f t="shared" si="20"/>
        <v>149</v>
      </c>
      <c r="H41" s="810">
        <f t="shared" si="21"/>
        <v>5</v>
      </c>
      <c r="I41" s="927">
        <f t="shared" si="19"/>
        <v>2.5</v>
      </c>
      <c r="J41" s="797"/>
      <c r="L41" s="703">
        <f t="shared" si="18"/>
        <v>4.4871794871794872E-2</v>
      </c>
    </row>
    <row r="42" spans="1:14">
      <c r="A42" s="887" t="s">
        <v>1102</v>
      </c>
      <c r="B42" s="1058" t="s">
        <v>1103</v>
      </c>
      <c r="C42" s="887">
        <v>5410</v>
      </c>
      <c r="D42" s="887" t="s">
        <v>232</v>
      </c>
      <c r="E42" s="887">
        <v>0</v>
      </c>
      <c r="F42" s="887"/>
      <c r="G42" s="887">
        <f t="shared" ref="G42:G43" si="22">C42-F42</f>
        <v>5410</v>
      </c>
      <c r="H42" s="810">
        <f t="shared" ref="H42:H43" si="23">F42-E42</f>
        <v>0</v>
      </c>
      <c r="I42" s="927" t="e">
        <f t="shared" ref="I42:I43" si="24">H42/E42</f>
        <v>#DIV/0!</v>
      </c>
      <c r="J42" s="797"/>
    </row>
    <row r="43" spans="1:14">
      <c r="A43" s="887" t="s">
        <v>1105</v>
      </c>
      <c r="B43" s="1058" t="s">
        <v>1104</v>
      </c>
      <c r="C43" s="887">
        <v>730</v>
      </c>
      <c r="D43" s="887" t="s">
        <v>232</v>
      </c>
      <c r="E43" s="887">
        <v>0</v>
      </c>
      <c r="F43" s="887"/>
      <c r="G43" s="887">
        <f t="shared" si="22"/>
        <v>730</v>
      </c>
      <c r="H43" s="810">
        <f t="shared" si="23"/>
        <v>0</v>
      </c>
      <c r="I43" s="927" t="e">
        <f t="shared" si="24"/>
        <v>#DIV/0!</v>
      </c>
      <c r="J43" s="797"/>
    </row>
    <row r="44" spans="1:14">
      <c r="G44" s="611"/>
      <c r="H44" s="898"/>
    </row>
    <row r="45" spans="1:14">
      <c r="F45" s="1179"/>
      <c r="G45" s="611"/>
      <c r="H45" s="898"/>
    </row>
    <row r="46" spans="1:14">
      <c r="G46" s="611"/>
      <c r="H46" s="898"/>
    </row>
    <row r="47" spans="1:14">
      <c r="F47" s="1179"/>
      <c r="G47" s="611"/>
      <c r="H47" s="898"/>
    </row>
    <row r="48" spans="1:14">
      <c r="G48" s="611"/>
      <c r="H48" s="898"/>
    </row>
    <row r="49" spans="7:7">
      <c r="G49" s="611"/>
    </row>
    <row r="50" spans="7:7">
      <c r="G50" s="611"/>
    </row>
    <row r="51" spans="7:7">
      <c r="G51" s="611"/>
    </row>
    <row r="52" spans="7:7">
      <c r="G52" s="611"/>
    </row>
    <row r="53" spans="7:7">
      <c r="G53" s="611"/>
    </row>
    <row r="54" spans="7:7">
      <c r="G54" s="611"/>
    </row>
    <row r="55" spans="7:7">
      <c r="G55" s="611"/>
    </row>
    <row r="56" spans="7:7">
      <c r="G56" s="611"/>
    </row>
    <row r="57" spans="7:7">
      <c r="G57" s="611"/>
    </row>
    <row r="58" spans="7:7">
      <c r="G58" s="611"/>
    </row>
    <row r="59" spans="7:7">
      <c r="G59" s="611"/>
    </row>
    <row r="60" spans="7:7">
      <c r="G60" s="611"/>
    </row>
    <row r="61" spans="7:7">
      <c r="G61" s="611"/>
    </row>
    <row r="62" spans="7:7">
      <c r="G62" s="611"/>
    </row>
    <row r="63" spans="7:7">
      <c r="G63" s="611"/>
    </row>
    <row r="64" spans="7:7">
      <c r="G64" s="611"/>
    </row>
    <row r="65" spans="7:7">
      <c r="G65" s="611"/>
    </row>
    <row r="66" spans="7:7">
      <c r="G66" s="611"/>
    </row>
    <row r="67" spans="7:7">
      <c r="G67" s="611"/>
    </row>
    <row r="68" spans="7:7">
      <c r="G68" s="611"/>
    </row>
    <row r="69" spans="7:7">
      <c r="G69" s="611"/>
    </row>
    <row r="70" spans="7:7">
      <c r="G70" s="611"/>
    </row>
    <row r="71" spans="7:7">
      <c r="G71" s="611"/>
    </row>
    <row r="72" spans="7:7">
      <c r="G72" s="611"/>
    </row>
    <row r="73" spans="7:7">
      <c r="G73" s="611"/>
    </row>
    <row r="74" spans="7:7">
      <c r="G74" s="611"/>
    </row>
    <row r="75" spans="7:7">
      <c r="G75" s="611"/>
    </row>
    <row r="76" spans="7:7">
      <c r="G76" s="611"/>
    </row>
    <row r="77" spans="7:7">
      <c r="G77" s="611"/>
    </row>
    <row r="78" spans="7:7">
      <c r="G78" s="611"/>
    </row>
    <row r="79" spans="7:7">
      <c r="G79" s="611"/>
    </row>
    <row r="80" spans="7:7">
      <c r="G80" s="611"/>
    </row>
    <row r="81" spans="7:7">
      <c r="G81" s="611"/>
    </row>
    <row r="82" spans="7:7">
      <c r="G82" s="611"/>
    </row>
    <row r="83" spans="7:7">
      <c r="G83" s="611"/>
    </row>
    <row r="84" spans="7:7">
      <c r="G84" s="611"/>
    </row>
    <row r="85" spans="7:7">
      <c r="G85" s="611"/>
    </row>
    <row r="86" spans="7:7">
      <c r="G86" s="611"/>
    </row>
    <row r="87" spans="7:7">
      <c r="G87" s="611"/>
    </row>
    <row r="88" spans="7:7">
      <c r="G88" s="611"/>
    </row>
    <row r="89" spans="7:7">
      <c r="G89" s="611"/>
    </row>
    <row r="90" spans="7:7">
      <c r="G90" s="611"/>
    </row>
    <row r="91" spans="7:7">
      <c r="G91" s="611"/>
    </row>
    <row r="92" spans="7:7">
      <c r="G92" s="611"/>
    </row>
    <row r="93" spans="7:7">
      <c r="G93" s="611"/>
    </row>
    <row r="94" spans="7:7">
      <c r="G94" s="611"/>
    </row>
    <row r="95" spans="7:7">
      <c r="G95" s="611"/>
    </row>
    <row r="96" spans="7:7">
      <c r="G96" s="611"/>
    </row>
    <row r="97" spans="7:7">
      <c r="G97" s="611"/>
    </row>
    <row r="98" spans="7:7">
      <c r="G98" s="611"/>
    </row>
    <row r="99" spans="7:7">
      <c r="G99" s="611"/>
    </row>
    <row r="100" spans="7:7">
      <c r="G100" s="611"/>
    </row>
    <row r="101" spans="7:7">
      <c r="G101" s="611"/>
    </row>
    <row r="102" spans="7:7">
      <c r="G102" s="611"/>
    </row>
    <row r="103" spans="7:7">
      <c r="G103" s="611"/>
    </row>
    <row r="104" spans="7:7">
      <c r="G104" s="611"/>
    </row>
    <row r="105" spans="7:7">
      <c r="G105" s="611"/>
    </row>
    <row r="106" spans="7:7">
      <c r="G106" s="611"/>
    </row>
    <row r="107" spans="7:7">
      <c r="G107" s="611"/>
    </row>
    <row r="108" spans="7:7">
      <c r="G108" s="611"/>
    </row>
    <row r="109" spans="7:7">
      <c r="G109" s="611"/>
    </row>
    <row r="110" spans="7:7">
      <c r="G110" s="611"/>
    </row>
    <row r="111" spans="7:7">
      <c r="G111" s="611"/>
    </row>
    <row r="112" spans="7:7">
      <c r="G112" s="611"/>
    </row>
    <row r="113" spans="7:7">
      <c r="G113" s="611"/>
    </row>
    <row r="114" spans="7:7">
      <c r="G114" s="611"/>
    </row>
    <row r="115" spans="7:7">
      <c r="G115" s="611"/>
    </row>
    <row r="116" spans="7:7">
      <c r="G116" s="611"/>
    </row>
    <row r="117" spans="7:7">
      <c r="G117" s="611"/>
    </row>
    <row r="118" spans="7:7">
      <c r="G118" s="611"/>
    </row>
    <row r="119" spans="7:7">
      <c r="G119" s="611"/>
    </row>
    <row r="120" spans="7:7">
      <c r="G120" s="611"/>
    </row>
    <row r="121" spans="7:7">
      <c r="G121" s="611"/>
    </row>
    <row r="122" spans="7:7">
      <c r="G122" s="611"/>
    </row>
    <row r="123" spans="7:7">
      <c r="G123" s="611"/>
    </row>
    <row r="124" spans="7:7">
      <c r="G124" s="611"/>
    </row>
    <row r="125" spans="7:7">
      <c r="G125" s="611"/>
    </row>
    <row r="126" spans="7:7">
      <c r="G126" s="611"/>
    </row>
    <row r="127" spans="7:7">
      <c r="G127" s="611"/>
    </row>
    <row r="128" spans="7:7">
      <c r="G128" s="611"/>
    </row>
    <row r="129" spans="7:7">
      <c r="G129" s="611"/>
    </row>
    <row r="130" spans="7:7">
      <c r="G130" s="611"/>
    </row>
    <row r="131" spans="7:7">
      <c r="G131" s="611"/>
    </row>
    <row r="132" spans="7:7">
      <c r="G132" s="611"/>
    </row>
    <row r="133" spans="7:7">
      <c r="G133" s="611"/>
    </row>
    <row r="134" spans="7:7">
      <c r="G134" s="611"/>
    </row>
    <row r="135" spans="7:7">
      <c r="G135" s="611"/>
    </row>
    <row r="136" spans="7:7">
      <c r="G136" s="611"/>
    </row>
    <row r="137" spans="7:7">
      <c r="G137" s="611"/>
    </row>
    <row r="138" spans="7:7">
      <c r="G138" s="611"/>
    </row>
    <row r="139" spans="7:7">
      <c r="G139" s="611"/>
    </row>
    <row r="140" spans="7:7">
      <c r="G140" s="611"/>
    </row>
    <row r="141" spans="7:7">
      <c r="G141" s="611"/>
    </row>
    <row r="142" spans="7:7">
      <c r="G142" s="611"/>
    </row>
    <row r="143" spans="7:7">
      <c r="G143" s="611"/>
    </row>
  </sheetData>
  <autoFilter ref="A1:ZN39" xr:uid="{00AC2A4D-2659-4D7B-AB6F-540C7D75B5A9}">
    <filterColumn colId="8">
      <filters>
        <filter val="14.29%"/>
        <filter val="16.67%"/>
        <filter val="2.74%"/>
        <filter val="20.23%"/>
        <filter val="22.50%"/>
        <filter val="22.90%"/>
        <filter val="-3.61%"/>
        <filter val="-30.30%"/>
      </filters>
    </filterColumn>
  </autoFilter>
  <phoneticPr fontId="98" type="noConversion"/>
  <conditionalFormatting sqref="I2:I43">
    <cfRule type="cellIs" dxfId="14" priority="1" operator="lessThan">
      <formula>0</formula>
    </cfRule>
    <cfRule type="cellIs" dxfId="13" priority="2" operator="greaterThan">
      <formula>0</formula>
    </cfRule>
  </conditionalFormatting>
  <pageMargins left="0.7" right="0.7" top="0.75" bottom="0.75" header="0.3" footer="0.3"/>
  <pageSetup paperSize="9" scale="52" orientation="portrait" r:id="rId1"/>
  <headerFooter>
    <oddFooter>&amp;L_x000D_&amp;1#&amp;"Calibri"&amp;10&amp;K000000 Data sensitivity - Public</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L84"/>
  <sheetViews>
    <sheetView zoomScale="70" zoomScaleNormal="70" workbookViewId="0">
      <selection activeCell="J15" sqref="J15"/>
    </sheetView>
  </sheetViews>
  <sheetFormatPr defaultRowHeight="14.4"/>
  <cols>
    <col min="1" max="1" width="11.33203125" customWidth="1"/>
    <col min="2" max="2" width="17.109375" customWidth="1"/>
    <col min="3" max="3" width="15.33203125" bestFit="1" customWidth="1"/>
    <col min="4" max="4" width="9" bestFit="1" customWidth="1"/>
    <col min="5" max="5" width="17.33203125" customWidth="1"/>
    <col min="6" max="6" width="14.6640625" customWidth="1"/>
    <col min="7" max="7" width="11.6640625" bestFit="1" customWidth="1"/>
    <col min="8" max="8" width="12.109375" bestFit="1" customWidth="1"/>
    <col min="9" max="9" width="14.6640625" customWidth="1"/>
    <col min="10" max="10" width="21" bestFit="1" customWidth="1"/>
    <col min="11" max="11" width="14.6640625" customWidth="1"/>
    <col min="12" max="12" width="21.88671875" bestFit="1" customWidth="1"/>
    <col min="13" max="13" width="13.6640625" customWidth="1"/>
    <col min="14" max="14" width="15.33203125" bestFit="1" customWidth="1"/>
    <col min="15" max="15" width="15.33203125" customWidth="1"/>
    <col min="16" max="16" width="19.44140625" bestFit="1" customWidth="1"/>
    <col min="17" max="17" width="14.6640625" customWidth="1"/>
    <col min="18" max="18" width="17" customWidth="1"/>
    <col min="19" max="20" width="12" customWidth="1"/>
    <col min="21" max="21" width="18.5546875" bestFit="1" customWidth="1"/>
    <col min="22" max="22" width="21.44140625" bestFit="1" customWidth="1"/>
    <col min="23" max="23" width="17" bestFit="1" customWidth="1"/>
    <col min="24" max="29" width="12" customWidth="1"/>
    <col min="30" max="34" width="13.33203125" bestFit="1" customWidth="1"/>
    <col min="35" max="52" width="14.33203125" bestFit="1" customWidth="1"/>
  </cols>
  <sheetData>
    <row r="1" spans="1:64" ht="15" thickBot="1">
      <c r="B1" s="36">
        <f>SUM(B4:B35)</f>
        <v>33040004</v>
      </c>
      <c r="E1" s="36">
        <f>SUM(E4:E35)</f>
        <v>33040004</v>
      </c>
      <c r="K1">
        <v>0.85</v>
      </c>
    </row>
    <row r="2" spans="1:64">
      <c r="A2" s="17"/>
      <c r="B2" s="2030" t="s">
        <v>716</v>
      </c>
      <c r="C2" s="2031"/>
      <c r="D2" s="2032"/>
      <c r="E2" s="2033" t="s">
        <v>717</v>
      </c>
      <c r="F2" s="2034"/>
      <c r="G2" s="18"/>
      <c r="H2" s="2035" t="s">
        <v>718</v>
      </c>
      <c r="I2" s="2036"/>
      <c r="J2" s="18"/>
      <c r="K2" s="2028" t="s">
        <v>719</v>
      </c>
      <c r="L2" s="2029"/>
      <c r="M2" s="18"/>
      <c r="N2" s="2024" t="s">
        <v>720</v>
      </c>
      <c r="O2" s="2025"/>
      <c r="P2" s="936"/>
      <c r="Q2" s="2026" t="s">
        <v>721</v>
      </c>
      <c r="R2" s="2027"/>
      <c r="AQ2" s="107"/>
      <c r="AR2" s="108"/>
      <c r="AS2" s="108"/>
      <c r="AT2" s="108"/>
      <c r="AU2" s="108"/>
      <c r="AV2" s="108"/>
      <c r="AW2" s="108"/>
      <c r="AX2" s="108"/>
      <c r="AY2" s="108"/>
      <c r="AZ2" s="108"/>
      <c r="BA2" s="108"/>
      <c r="BB2" s="108"/>
      <c r="BC2" s="108"/>
      <c r="BD2" s="108"/>
      <c r="BE2" s="108"/>
      <c r="BF2" s="108"/>
      <c r="BG2" s="108"/>
      <c r="BH2" s="108"/>
      <c r="BI2" s="108"/>
      <c r="BJ2" s="108"/>
      <c r="BK2" s="108"/>
      <c r="BL2" s="109"/>
    </row>
    <row r="3" spans="1:64" ht="15" thickBot="1">
      <c r="A3" s="19" t="s">
        <v>722</v>
      </c>
      <c r="B3" s="28" t="s">
        <v>723</v>
      </c>
      <c r="C3" s="21" t="s">
        <v>724</v>
      </c>
      <c r="D3" s="20" t="s">
        <v>338</v>
      </c>
      <c r="E3" s="28" t="s">
        <v>723</v>
      </c>
      <c r="F3" s="21" t="s">
        <v>724</v>
      </c>
      <c r="G3" s="21" t="s">
        <v>338</v>
      </c>
      <c r="H3" s="28" t="s">
        <v>723</v>
      </c>
      <c r="I3" s="21" t="s">
        <v>724</v>
      </c>
      <c r="J3" s="21" t="s">
        <v>338</v>
      </c>
      <c r="K3" s="28" t="s">
        <v>723</v>
      </c>
      <c r="L3" s="21" t="s">
        <v>724</v>
      </c>
      <c r="M3" s="21" t="s">
        <v>338</v>
      </c>
      <c r="N3" s="28" t="s">
        <v>723</v>
      </c>
      <c r="O3" s="21" t="s">
        <v>725</v>
      </c>
      <c r="P3" s="21"/>
      <c r="Q3" s="28" t="s">
        <v>722</v>
      </c>
      <c r="R3" s="22" t="s">
        <v>724</v>
      </c>
      <c r="S3" s="937"/>
      <c r="AG3" s="4"/>
      <c r="AQ3" s="110"/>
      <c r="BL3" s="111"/>
    </row>
    <row r="4" spans="1:64">
      <c r="A4" s="938">
        <v>46198</v>
      </c>
      <c r="B4" s="29">
        <v>0</v>
      </c>
      <c r="C4" s="23">
        <f>B4</f>
        <v>0</v>
      </c>
      <c r="D4" s="1098">
        <f>C4/$B$1</f>
        <v>0</v>
      </c>
      <c r="E4" s="29">
        <v>0</v>
      </c>
      <c r="F4" s="23">
        <f>E4</f>
        <v>0</v>
      </c>
      <c r="G4" s="25">
        <v>0</v>
      </c>
      <c r="H4" s="29"/>
      <c r="I4" s="23"/>
      <c r="J4" s="25" t="str">
        <f>IF(H4="","",I4/$B$1)</f>
        <v/>
      </c>
      <c r="K4" s="41"/>
      <c r="L4" s="23"/>
      <c r="M4" s="25" t="str">
        <f>IF(K4="","",L4/$B$1)</f>
        <v/>
      </c>
      <c r="N4" s="29"/>
      <c r="O4" s="23"/>
      <c r="P4" s="1112"/>
      <c r="Q4" s="29">
        <f t="shared" ref="Q4" si="0">H4-E4</f>
        <v>0</v>
      </c>
      <c r="R4" s="23">
        <f>Q4</f>
        <v>0</v>
      </c>
      <c r="T4" s="2" t="s">
        <v>726</v>
      </c>
      <c r="AQ4" s="110"/>
      <c r="BL4" s="111"/>
    </row>
    <row r="5" spans="1:64">
      <c r="A5" s="938">
        <f t="shared" ref="A5:A24" si="1">EOMONTH(A4,1)</f>
        <v>46234</v>
      </c>
      <c r="B5" s="29">
        <v>349982.64</v>
      </c>
      <c r="C5" s="1097">
        <f>C4+B5</f>
        <v>349982.64</v>
      </c>
      <c r="D5" s="1098">
        <f t="shared" ref="D5:D16" si="2">C5/$B$1</f>
        <v>1.0592693632845807E-2</v>
      </c>
      <c r="E5" s="29">
        <v>349982.64</v>
      </c>
      <c r="F5" s="23">
        <f>F4+E5</f>
        <v>349982.64</v>
      </c>
      <c r="G5" s="25">
        <f>F5/$E$1</f>
        <v>1.0592693632845807E-2</v>
      </c>
      <c r="H5" s="29">
        <v>1242660.2</v>
      </c>
      <c r="I5" s="23">
        <f>+I4+H5</f>
        <v>1242660.2</v>
      </c>
      <c r="J5" s="1112">
        <f>IF(H5="",J4,I5/$E$1)</f>
        <v>3.7610776318307948E-2</v>
      </c>
      <c r="K5" s="41">
        <v>1152426.6000000001</v>
      </c>
      <c r="L5" s="23">
        <f>K5</f>
        <v>1152426.6000000001</v>
      </c>
      <c r="M5" s="25">
        <f t="shared" ref="M5:M6" si="3">IF(K5="","",L5/$B$1)</f>
        <v>3.4879735486714837E-2</v>
      </c>
      <c r="N5" s="29"/>
      <c r="O5" s="1097"/>
      <c r="P5" s="1112"/>
      <c r="Q5" s="29">
        <f>H5-E5</f>
        <v>892677.55999999994</v>
      </c>
      <c r="R5" s="23">
        <f>Q5+R4</f>
        <v>892677.55999999994</v>
      </c>
      <c r="AQ5" s="110"/>
      <c r="BL5" s="111"/>
    </row>
    <row r="6" spans="1:64">
      <c r="A6" s="938">
        <f t="shared" si="1"/>
        <v>46265</v>
      </c>
      <c r="B6" s="29">
        <v>1671011.44</v>
      </c>
      <c r="C6" s="1097">
        <f t="shared" ref="C6:C16" si="4">C5+B6</f>
        <v>2020994.08</v>
      </c>
      <c r="D6" s="1098">
        <f t="shared" si="2"/>
        <v>6.1168094289576966E-2</v>
      </c>
      <c r="E6" s="29">
        <v>1671011.44</v>
      </c>
      <c r="F6" s="23">
        <f>F5+E6</f>
        <v>2020994.08</v>
      </c>
      <c r="G6" s="25">
        <f>F6/$E$1</f>
        <v>6.1168094289576966E-2</v>
      </c>
      <c r="H6" s="29">
        <v>2656544.12</v>
      </c>
      <c r="I6" s="23">
        <f>+I5+H6</f>
        <v>3899204.3200000003</v>
      </c>
      <c r="J6" s="1112">
        <f>IF(H6="",J5,I6/$E$1)</f>
        <v>0.11801464430815445</v>
      </c>
      <c r="K6" s="41">
        <v>2131734.16</v>
      </c>
      <c r="L6" s="1097">
        <f>+K6+L5</f>
        <v>3284160.7600000002</v>
      </c>
      <c r="M6" s="25">
        <f t="shared" si="3"/>
        <v>9.9399526707079092E-2</v>
      </c>
      <c r="N6" s="29"/>
      <c r="O6" s="1097"/>
      <c r="P6" s="1112"/>
      <c r="Q6" s="29">
        <f>H6-E6</f>
        <v>985532.68000000017</v>
      </c>
      <c r="R6" s="23">
        <f>Q6+R5</f>
        <v>1878210.2400000002</v>
      </c>
      <c r="AQ6" s="110"/>
      <c r="BL6" s="111"/>
    </row>
    <row r="7" spans="1:64">
      <c r="A7" s="938">
        <f t="shared" si="1"/>
        <v>46295</v>
      </c>
      <c r="B7" s="29">
        <v>2222368.9300000002</v>
      </c>
      <c r="C7" s="1097">
        <f t="shared" si="4"/>
        <v>4243363.01</v>
      </c>
      <c r="D7" s="1098">
        <f t="shared" si="2"/>
        <v>0.12843106828921691</v>
      </c>
      <c r="E7" s="29">
        <v>2222368.9300000002</v>
      </c>
      <c r="F7" s="23">
        <f t="shared" ref="F7:F16" si="5">F6+E7</f>
        <v>4243363.01</v>
      </c>
      <c r="G7" s="25">
        <f t="shared" ref="G7:G16" si="6">F7/$E$1</f>
        <v>0.12843106828921691</v>
      </c>
      <c r="H7" s="29">
        <v>3803550.8099999996</v>
      </c>
      <c r="I7" s="23">
        <f>+I6+H7</f>
        <v>7702755.1299999999</v>
      </c>
      <c r="J7" s="1112">
        <f>IF(H7="",J6,I7/$E$1)</f>
        <v>0.23313420694501127</v>
      </c>
      <c r="K7" s="41"/>
      <c r="L7" s="1097"/>
      <c r="M7" s="25"/>
      <c r="N7" s="29"/>
      <c r="O7" s="1097"/>
      <c r="P7" s="1112"/>
      <c r="Q7" s="29">
        <f>H7-E7</f>
        <v>1581181.8799999994</v>
      </c>
      <c r="R7" s="23">
        <f>Q7+R6</f>
        <v>3459392.1199999996</v>
      </c>
      <c r="W7" s="592"/>
      <c r="AQ7" s="110"/>
      <c r="BL7" s="111"/>
    </row>
    <row r="8" spans="1:64">
      <c r="A8" s="938">
        <f t="shared" si="1"/>
        <v>46326</v>
      </c>
      <c r="B8" s="29">
        <v>3639296.86</v>
      </c>
      <c r="C8" s="1097">
        <f t="shared" si="4"/>
        <v>7882659.8699999992</v>
      </c>
      <c r="D8" s="1098">
        <f t="shared" si="2"/>
        <v>0.23857926500251025</v>
      </c>
      <c r="E8" s="29">
        <v>3639296.86</v>
      </c>
      <c r="F8" s="23">
        <f t="shared" si="5"/>
        <v>7882659.8699999992</v>
      </c>
      <c r="G8" s="25">
        <f t="shared" si="6"/>
        <v>0.23857926500251025</v>
      </c>
      <c r="H8" s="29">
        <v>3317402.4899999993</v>
      </c>
      <c r="I8" s="23">
        <f>+I7+H8</f>
        <v>11020157.619999999</v>
      </c>
      <c r="J8" s="1112">
        <f>IF(H8="",J7,I8/$E$1)</f>
        <v>0.33353983915982577</v>
      </c>
      <c r="K8" s="41"/>
      <c r="L8" s="1265"/>
      <c r="M8" s="25"/>
      <c r="N8" s="29">
        <v>2736462.61</v>
      </c>
      <c r="O8" s="1097">
        <v>11020157.619999999</v>
      </c>
      <c r="P8" s="1112">
        <f t="shared" ref="P8" si="7">IF(N8="",P7,O8/$E$1)</f>
        <v>0.33353983915982577</v>
      </c>
      <c r="Q8" s="29">
        <f>H8-E8</f>
        <v>-321894.37000000058</v>
      </c>
      <c r="R8" s="23">
        <f>Q8+R7</f>
        <v>3137497.7499999991</v>
      </c>
      <c r="T8" s="2" t="s">
        <v>727</v>
      </c>
      <c r="W8" s="592"/>
      <c r="AQ8" s="110"/>
      <c r="BL8" s="111"/>
    </row>
    <row r="9" spans="1:64">
      <c r="A9" s="938">
        <f t="shared" si="1"/>
        <v>46356</v>
      </c>
      <c r="B9" s="29">
        <v>6581413.4800000004</v>
      </c>
      <c r="C9" s="1097">
        <f t="shared" si="4"/>
        <v>14464073.35</v>
      </c>
      <c r="D9" s="1098">
        <f t="shared" si="2"/>
        <v>0.43777456413140869</v>
      </c>
      <c r="E9" s="29">
        <v>6581413.4800000004</v>
      </c>
      <c r="F9" s="23">
        <f t="shared" si="5"/>
        <v>14464073.35</v>
      </c>
      <c r="G9" s="25">
        <f t="shared" si="6"/>
        <v>0.43777456413140869</v>
      </c>
      <c r="H9" s="29"/>
      <c r="I9" s="23"/>
      <c r="J9" s="1112"/>
      <c r="K9" s="41"/>
      <c r="L9" s="1265"/>
      <c r="M9" s="25" t="str">
        <f t="shared" ref="M9:M14" si="8">IF(K9="","",L9/$B$1)</f>
        <v/>
      </c>
      <c r="N9" s="29">
        <v>6019212.1300000027</v>
      </c>
      <c r="O9" s="1097">
        <f t="shared" ref="O9:O16" si="9">+N9+O8</f>
        <v>17039369.75</v>
      </c>
      <c r="P9" s="1112">
        <f t="shared" ref="P9:P16" si="10">IF(N9="",P8,O9/$E$1)</f>
        <v>0.51571936099039217</v>
      </c>
      <c r="Q9" s="29"/>
      <c r="R9" s="23"/>
      <c r="W9" s="592"/>
      <c r="AQ9" s="110"/>
      <c r="BL9" s="111"/>
    </row>
    <row r="10" spans="1:64">
      <c r="A10" s="938">
        <f t="shared" si="1"/>
        <v>46387</v>
      </c>
      <c r="B10" s="29">
        <v>6331129.4400000004</v>
      </c>
      <c r="C10" s="1097">
        <f t="shared" si="4"/>
        <v>20795202.789999999</v>
      </c>
      <c r="D10" s="1098">
        <f t="shared" si="2"/>
        <v>0.6293946813686826</v>
      </c>
      <c r="E10" s="29">
        <v>6331129.4400000004</v>
      </c>
      <c r="F10" s="23">
        <f t="shared" si="5"/>
        <v>20795202.789999999</v>
      </c>
      <c r="G10" s="25">
        <f t="shared" si="6"/>
        <v>0.6293946813686826</v>
      </c>
      <c r="H10" s="29"/>
      <c r="I10" s="23"/>
      <c r="J10" s="25"/>
      <c r="K10" s="41"/>
      <c r="L10" s="1265"/>
      <c r="M10" s="25" t="str">
        <f t="shared" si="8"/>
        <v/>
      </c>
      <c r="N10" s="29">
        <v>4967508.8</v>
      </c>
      <c r="O10" s="1097">
        <f t="shared" si="9"/>
        <v>22006878.550000001</v>
      </c>
      <c r="P10" s="1112">
        <f t="shared" si="10"/>
        <v>0.66606767208623829</v>
      </c>
      <c r="Q10" s="29"/>
      <c r="R10" s="23"/>
      <c r="U10" s="794"/>
      <c r="V10" s="806"/>
      <c r="W10" s="592"/>
      <c r="AQ10" s="110"/>
      <c r="BL10" s="111"/>
    </row>
    <row r="11" spans="1:64">
      <c r="A11" s="938">
        <f t="shared" si="1"/>
        <v>46418</v>
      </c>
      <c r="B11" s="29">
        <v>5882186.9299999997</v>
      </c>
      <c r="C11" s="1097">
        <f t="shared" si="4"/>
        <v>26677389.719999999</v>
      </c>
      <c r="D11" s="1098">
        <f t="shared" si="2"/>
        <v>0.80742695188535685</v>
      </c>
      <c r="E11" s="29">
        <v>5882186.9299999997</v>
      </c>
      <c r="F11" s="23">
        <f t="shared" si="5"/>
        <v>26677389.719999999</v>
      </c>
      <c r="G11" s="25">
        <f t="shared" si="6"/>
        <v>0.80742695188535685</v>
      </c>
      <c r="H11" s="29"/>
      <c r="I11" s="23"/>
      <c r="J11" s="25"/>
      <c r="K11" s="41"/>
      <c r="L11" s="1265"/>
      <c r="M11" s="25" t="str">
        <f t="shared" si="8"/>
        <v/>
      </c>
      <c r="N11" s="29">
        <v>4670511.1699999962</v>
      </c>
      <c r="O11" s="1097">
        <f t="shared" si="9"/>
        <v>26677389.719999999</v>
      </c>
      <c r="P11" s="1112">
        <f t="shared" si="10"/>
        <v>0.80742695188535685</v>
      </c>
      <c r="Q11" s="29"/>
      <c r="R11" s="23"/>
      <c r="U11" s="806"/>
      <c r="W11" s="592"/>
      <c r="AQ11" s="110"/>
      <c r="BL11" s="111"/>
    </row>
    <row r="12" spans="1:64">
      <c r="A12" s="938">
        <f t="shared" si="1"/>
        <v>46446</v>
      </c>
      <c r="B12" s="29">
        <v>2587003.63</v>
      </c>
      <c r="C12" s="1097">
        <f t="shared" si="4"/>
        <v>29264393.349999998</v>
      </c>
      <c r="D12" s="1098">
        <f t="shared" si="2"/>
        <v>0.88572608374986872</v>
      </c>
      <c r="E12" s="29">
        <v>2587003.63</v>
      </c>
      <c r="F12" s="23">
        <f t="shared" si="5"/>
        <v>29264393.349999998</v>
      </c>
      <c r="G12" s="25">
        <f t="shared" si="6"/>
        <v>0.88572608374986872</v>
      </c>
      <c r="H12" s="29"/>
      <c r="I12" s="23"/>
      <c r="J12" s="25"/>
      <c r="K12" s="41"/>
      <c r="L12" s="1097"/>
      <c r="M12" s="25" t="str">
        <f t="shared" si="8"/>
        <v/>
      </c>
      <c r="N12" s="29">
        <v>2587003.63</v>
      </c>
      <c r="O12" s="1097">
        <f t="shared" si="9"/>
        <v>29264393.349999998</v>
      </c>
      <c r="P12" s="1112">
        <f t="shared" si="10"/>
        <v>0.88572608374986872</v>
      </c>
      <c r="Q12" s="29"/>
      <c r="R12" s="23"/>
      <c r="W12" s="592"/>
      <c r="AQ12" s="110"/>
      <c r="BL12" s="111"/>
    </row>
    <row r="13" spans="1:64">
      <c r="A13" s="938">
        <f t="shared" si="1"/>
        <v>46477</v>
      </c>
      <c r="B13" s="29">
        <v>2096195.73</v>
      </c>
      <c r="C13" s="1097">
        <f t="shared" si="4"/>
        <v>31360589.079999998</v>
      </c>
      <c r="D13" s="1098">
        <f t="shared" si="2"/>
        <v>0.94917025675904876</v>
      </c>
      <c r="E13" s="29">
        <v>2096195.73</v>
      </c>
      <c r="F13" s="23">
        <f t="shared" si="5"/>
        <v>31360589.079999998</v>
      </c>
      <c r="G13" s="25">
        <f t="shared" si="6"/>
        <v>0.94917025675904876</v>
      </c>
      <c r="H13" s="29"/>
      <c r="I13" s="23"/>
      <c r="J13" s="25"/>
      <c r="K13" s="41"/>
      <c r="L13" s="1097"/>
      <c r="M13" s="25" t="str">
        <f t="shared" si="8"/>
        <v/>
      </c>
      <c r="N13" s="29">
        <v>2096195.73</v>
      </c>
      <c r="O13" s="1097">
        <f t="shared" si="9"/>
        <v>31360589.079999998</v>
      </c>
      <c r="P13" s="1112">
        <f t="shared" si="10"/>
        <v>0.94917025675904876</v>
      </c>
      <c r="Q13" s="29"/>
      <c r="R13" s="23"/>
      <c r="V13" s="806"/>
      <c r="W13" s="592"/>
      <c r="X13" s="715"/>
      <c r="AQ13" s="110"/>
      <c r="BL13" s="111"/>
    </row>
    <row r="14" spans="1:64">
      <c r="A14" s="938">
        <f t="shared" si="1"/>
        <v>46507</v>
      </c>
      <c r="B14" s="29">
        <v>1442105.92</v>
      </c>
      <c r="C14" s="1097">
        <f t="shared" si="4"/>
        <v>32802695</v>
      </c>
      <c r="D14" s="1098">
        <f t="shared" si="2"/>
        <v>0.99281752508262411</v>
      </c>
      <c r="E14" s="29">
        <v>1442105.92</v>
      </c>
      <c r="F14" s="23">
        <f t="shared" si="5"/>
        <v>32802695</v>
      </c>
      <c r="G14" s="25">
        <f t="shared" si="6"/>
        <v>0.99281752508262411</v>
      </c>
      <c r="H14" s="29"/>
      <c r="I14" s="23"/>
      <c r="J14" s="25"/>
      <c r="K14" s="29"/>
      <c r="L14" s="1097"/>
      <c r="M14" s="25" t="str">
        <f t="shared" si="8"/>
        <v/>
      </c>
      <c r="N14" s="29">
        <v>1442105.92</v>
      </c>
      <c r="O14" s="1097">
        <f t="shared" si="9"/>
        <v>32802695</v>
      </c>
      <c r="P14" s="1112">
        <f t="shared" si="10"/>
        <v>0.99281752508262411</v>
      </c>
      <c r="Q14" s="29"/>
      <c r="R14" s="23"/>
      <c r="V14" s="806"/>
      <c r="W14" s="592"/>
      <c r="AQ14" s="110"/>
      <c r="BL14" s="111"/>
    </row>
    <row r="15" spans="1:64">
      <c r="A15" s="938">
        <f t="shared" si="1"/>
        <v>46538</v>
      </c>
      <c r="B15" s="29">
        <v>221109</v>
      </c>
      <c r="C15" s="1097">
        <f t="shared" si="4"/>
        <v>33023804</v>
      </c>
      <c r="D15" s="1098">
        <f t="shared" si="2"/>
        <v>0.99950968528938433</v>
      </c>
      <c r="E15" s="29">
        <v>221109</v>
      </c>
      <c r="F15" s="23">
        <f t="shared" si="5"/>
        <v>33023804</v>
      </c>
      <c r="G15" s="25">
        <f t="shared" si="6"/>
        <v>0.99950968528938433</v>
      </c>
      <c r="H15" s="29"/>
      <c r="I15" s="23"/>
      <c r="J15" s="25"/>
      <c r="K15" s="29"/>
      <c r="L15" s="1097"/>
      <c r="M15" s="25" t="str">
        <f t="shared" ref="M15" si="11">IF(K15="","",L15/$B$1)</f>
        <v/>
      </c>
      <c r="N15" s="29">
        <v>221109</v>
      </c>
      <c r="O15" s="1097">
        <f t="shared" si="9"/>
        <v>33023804</v>
      </c>
      <c r="P15" s="1112">
        <f t="shared" si="10"/>
        <v>0.99950968528938433</v>
      </c>
      <c r="Q15" s="29"/>
      <c r="R15" s="23"/>
      <c r="V15" s="806"/>
      <c r="W15" s="592"/>
      <c r="AQ15" s="110"/>
      <c r="BL15" s="111"/>
    </row>
    <row r="16" spans="1:64">
      <c r="A16" s="938">
        <f t="shared" si="1"/>
        <v>46568</v>
      </c>
      <c r="B16" s="29">
        <v>16200</v>
      </c>
      <c r="C16" s="1097">
        <f t="shared" si="4"/>
        <v>33040004</v>
      </c>
      <c r="D16" s="1098">
        <f t="shared" si="2"/>
        <v>1</v>
      </c>
      <c r="E16" s="29">
        <v>16200</v>
      </c>
      <c r="F16" s="23">
        <f t="shared" si="5"/>
        <v>33040004</v>
      </c>
      <c r="G16" s="25">
        <f t="shared" si="6"/>
        <v>1</v>
      </c>
      <c r="H16" s="29"/>
      <c r="I16" s="23"/>
      <c r="J16" s="25"/>
      <c r="K16" s="29"/>
      <c r="L16" s="1097"/>
      <c r="M16" s="25"/>
      <c r="N16" s="29">
        <v>16200</v>
      </c>
      <c r="O16" s="1097">
        <f t="shared" si="9"/>
        <v>33040004</v>
      </c>
      <c r="P16" s="1112">
        <f t="shared" si="10"/>
        <v>1</v>
      </c>
      <c r="Q16" s="29"/>
      <c r="R16" s="23"/>
      <c r="V16" s="806"/>
      <c r="W16" s="592"/>
      <c r="AQ16" s="110"/>
      <c r="BL16" s="111"/>
    </row>
    <row r="17" spans="1:64">
      <c r="A17" s="938">
        <f t="shared" si="1"/>
        <v>46599</v>
      </c>
      <c r="B17" s="29"/>
      <c r="C17" s="1097"/>
      <c r="D17" s="1098"/>
      <c r="E17" s="29"/>
      <c r="F17" s="23"/>
      <c r="G17" s="25"/>
      <c r="H17" s="29"/>
      <c r="I17" s="23"/>
      <c r="J17" s="25"/>
      <c r="K17" s="29"/>
      <c r="L17" s="1097"/>
      <c r="M17" s="25"/>
      <c r="N17" s="29"/>
      <c r="O17" s="1097"/>
      <c r="P17" s="1112"/>
      <c r="Q17" s="29"/>
      <c r="R17" s="23"/>
      <c r="V17" s="806"/>
      <c r="W17" s="592"/>
      <c r="AQ17" s="110"/>
      <c r="BL17" s="111"/>
    </row>
    <row r="18" spans="1:64">
      <c r="A18" s="938">
        <f t="shared" si="1"/>
        <v>46630</v>
      </c>
      <c r="B18" s="29"/>
      <c r="C18" s="1097"/>
      <c r="D18" s="1098"/>
      <c r="E18" s="29"/>
      <c r="F18" s="23"/>
      <c r="G18" s="25"/>
      <c r="H18" s="29"/>
      <c r="I18" s="23"/>
      <c r="J18" s="25"/>
      <c r="K18" s="29"/>
      <c r="L18" s="1097"/>
      <c r="M18" s="25"/>
      <c r="N18" s="29"/>
      <c r="O18" s="1097"/>
      <c r="P18" s="1112"/>
      <c r="Q18" s="29"/>
      <c r="R18" s="23"/>
      <c r="V18" s="592"/>
      <c r="W18" s="592"/>
      <c r="AQ18" s="110"/>
      <c r="BL18" s="111"/>
    </row>
    <row r="19" spans="1:64">
      <c r="A19" s="938">
        <f t="shared" si="1"/>
        <v>46660</v>
      </c>
      <c r="B19" s="29"/>
      <c r="C19" s="1097"/>
      <c r="D19" s="1098"/>
      <c r="E19" s="29"/>
      <c r="F19" s="23"/>
      <c r="G19" s="25"/>
      <c r="H19" s="29"/>
      <c r="I19" s="23"/>
      <c r="J19" s="25"/>
      <c r="K19" s="29"/>
      <c r="L19" s="1097"/>
      <c r="M19" s="25"/>
      <c r="N19" s="29"/>
      <c r="O19" s="1097"/>
      <c r="P19" s="1112"/>
      <c r="Q19" s="29"/>
      <c r="R19" s="23"/>
      <c r="V19" s="715"/>
      <c r="AQ19" s="110"/>
      <c r="BL19" s="111"/>
    </row>
    <row r="20" spans="1:64">
      <c r="A20" s="938">
        <f t="shared" si="1"/>
        <v>46691</v>
      </c>
      <c r="B20" s="29"/>
      <c r="C20" s="1097"/>
      <c r="D20" s="1098"/>
      <c r="E20" s="29"/>
      <c r="F20" s="23"/>
      <c r="G20" s="25"/>
      <c r="H20" s="29"/>
      <c r="I20" s="23"/>
      <c r="J20" s="25"/>
      <c r="K20" s="29"/>
      <c r="L20" s="1097"/>
      <c r="M20" s="1092"/>
      <c r="N20" s="29"/>
      <c r="O20" s="1097"/>
      <c r="P20" s="1112"/>
      <c r="Q20" s="29"/>
      <c r="R20" s="23"/>
      <c r="W20" s="592"/>
      <c r="AQ20" s="110"/>
      <c r="BL20" s="111"/>
    </row>
    <row r="21" spans="1:64">
      <c r="A21" s="938">
        <f t="shared" si="1"/>
        <v>46721</v>
      </c>
      <c r="B21" s="29"/>
      <c r="C21" s="1097"/>
      <c r="D21" s="1098"/>
      <c r="E21" s="29"/>
      <c r="F21" s="23"/>
      <c r="G21" s="25"/>
      <c r="H21" s="29"/>
      <c r="I21" s="23"/>
      <c r="J21" s="25"/>
      <c r="K21" s="29"/>
      <c r="L21" s="1097"/>
      <c r="M21" s="25"/>
      <c r="N21" s="29"/>
      <c r="O21" s="1097"/>
      <c r="P21" s="1112"/>
      <c r="Q21" s="29"/>
      <c r="R21" s="23"/>
      <c r="V21" s="715"/>
      <c r="W21" s="592"/>
      <c r="AQ21" s="110"/>
      <c r="BL21" s="111"/>
    </row>
    <row r="22" spans="1:64">
      <c r="A22" s="938">
        <f t="shared" si="1"/>
        <v>46752</v>
      </c>
      <c r="B22" s="29"/>
      <c r="C22" s="1097"/>
      <c r="D22" s="1098"/>
      <c r="E22" s="29"/>
      <c r="F22" s="23"/>
      <c r="G22" s="25"/>
      <c r="H22" s="29"/>
      <c r="I22" s="23"/>
      <c r="J22" s="25"/>
      <c r="K22" s="29"/>
      <c r="L22" s="1097"/>
      <c r="M22" s="25"/>
      <c r="N22" s="29"/>
      <c r="O22" s="1097"/>
      <c r="P22" s="1112"/>
      <c r="Q22" s="29"/>
      <c r="R22" s="23"/>
      <c r="U22" s="2" t="s">
        <v>728</v>
      </c>
      <c r="W22" s="592"/>
      <c r="AQ22" s="110"/>
      <c r="BL22" s="111"/>
    </row>
    <row r="23" spans="1:64">
      <c r="A23" s="938">
        <f t="shared" si="1"/>
        <v>46783</v>
      </c>
      <c r="B23" s="29"/>
      <c r="D23" s="1098" t="s">
        <v>733</v>
      </c>
      <c r="E23" s="29"/>
      <c r="F23" s="23"/>
      <c r="G23" s="25"/>
      <c r="H23" s="29"/>
      <c r="I23" s="23"/>
      <c r="J23" s="24"/>
      <c r="K23" s="29"/>
      <c r="L23" s="1097"/>
      <c r="M23" s="1092"/>
      <c r="N23" s="29"/>
      <c r="O23" s="1097"/>
      <c r="P23" s="1112"/>
      <c r="Q23" s="29"/>
      <c r="R23" s="23"/>
      <c r="W23" s="592"/>
      <c r="AQ23" s="110"/>
      <c r="BL23" s="111"/>
    </row>
    <row r="24" spans="1:64">
      <c r="A24" s="938">
        <f t="shared" si="1"/>
        <v>46812</v>
      </c>
      <c r="B24" s="29"/>
      <c r="C24" s="23"/>
      <c r="D24" s="25"/>
      <c r="E24" s="29"/>
      <c r="F24" s="23"/>
      <c r="G24" s="25"/>
      <c r="H24" s="29"/>
      <c r="I24" s="23"/>
      <c r="J24" s="1198"/>
      <c r="K24" s="29"/>
      <c r="L24" s="1097"/>
      <c r="M24" s="1114"/>
      <c r="N24" s="29"/>
      <c r="O24" s="1097"/>
      <c r="P24" s="1112"/>
      <c r="Q24" s="29"/>
      <c r="R24" s="23"/>
      <c r="W24" s="592"/>
      <c r="AQ24" s="110"/>
      <c r="BL24" s="111"/>
    </row>
    <row r="25" spans="1:64">
      <c r="A25" s="938"/>
      <c r="B25" s="29"/>
      <c r="C25" s="23"/>
      <c r="D25" s="25"/>
      <c r="E25" s="29"/>
      <c r="F25" s="23"/>
      <c r="G25" s="25"/>
      <c r="H25" s="29"/>
      <c r="I25" s="23"/>
      <c r="J25" s="24"/>
      <c r="K25" s="29"/>
      <c r="L25" s="23"/>
      <c r="M25" s="25"/>
      <c r="N25" s="29"/>
      <c r="O25" s="23"/>
      <c r="P25" s="1112"/>
      <c r="Q25" s="29"/>
      <c r="R25" s="23"/>
      <c r="W25" s="806"/>
      <c r="AQ25" s="110"/>
      <c r="BL25" s="111"/>
    </row>
    <row r="26" spans="1:64">
      <c r="A26" s="938"/>
      <c r="B26" s="29"/>
      <c r="C26" s="23"/>
      <c r="D26" s="25"/>
      <c r="E26" s="29"/>
      <c r="F26" s="23"/>
      <c r="G26" s="25"/>
      <c r="H26" s="29"/>
      <c r="I26" s="23"/>
      <c r="J26" s="1178"/>
      <c r="K26" s="29"/>
      <c r="L26" s="23"/>
      <c r="M26" s="25"/>
      <c r="N26" s="29"/>
      <c r="O26" s="23"/>
      <c r="P26" s="25"/>
      <c r="Q26" s="29"/>
      <c r="R26" s="23"/>
      <c r="AQ26" s="110"/>
      <c r="BL26" s="111"/>
    </row>
    <row r="27" spans="1:64">
      <c r="A27" s="938"/>
      <c r="B27" s="29"/>
      <c r="C27" s="23"/>
      <c r="D27" s="25"/>
      <c r="E27" s="29"/>
      <c r="F27" s="23"/>
      <c r="G27" s="25"/>
      <c r="H27" s="29"/>
      <c r="I27" s="23"/>
      <c r="J27" s="24"/>
      <c r="K27" s="29"/>
      <c r="L27" s="23"/>
      <c r="M27" s="1092"/>
      <c r="N27" s="29"/>
      <c r="O27" s="23"/>
      <c r="P27" s="1092"/>
      <c r="Q27" s="29"/>
      <c r="R27" s="23"/>
      <c r="V27" s="715"/>
      <c r="W27" s="592"/>
      <c r="AQ27" s="110"/>
      <c r="BL27" s="111"/>
    </row>
    <row r="28" spans="1:64">
      <c r="A28" s="938"/>
      <c r="B28" s="29"/>
      <c r="C28" s="23"/>
      <c r="D28" s="25"/>
      <c r="E28" s="29"/>
      <c r="F28" s="23"/>
      <c r="G28" s="25"/>
      <c r="H28" s="29"/>
      <c r="I28" s="23"/>
      <c r="J28" s="24"/>
      <c r="K28" s="29"/>
      <c r="L28" s="23"/>
      <c r="M28" s="1100"/>
      <c r="N28" s="29"/>
      <c r="O28" s="23"/>
      <c r="P28" s="25"/>
      <c r="Q28" s="29"/>
      <c r="R28" s="23"/>
      <c r="W28" s="592">
        <f>+Progress!H21</f>
        <v>11020157.619999999</v>
      </c>
      <c r="AQ28" s="110"/>
      <c r="BL28" s="111"/>
    </row>
    <row r="29" spans="1:64" ht="15" thickBot="1">
      <c r="A29" s="938"/>
      <c r="B29" s="29"/>
      <c r="C29" s="23"/>
      <c r="D29" s="24"/>
      <c r="E29" s="29"/>
      <c r="F29" s="23"/>
      <c r="G29" s="24"/>
      <c r="H29" s="29"/>
      <c r="I29" s="23"/>
      <c r="J29" s="24"/>
      <c r="K29" s="29"/>
      <c r="L29" s="23"/>
      <c r="M29" s="1100"/>
      <c r="N29" s="29"/>
      <c r="O29" s="23"/>
      <c r="P29" s="25"/>
      <c r="Q29" s="29"/>
      <c r="R29" s="23"/>
      <c r="V29" s="794"/>
      <c r="W29" s="715">
        <f>+W28-I7</f>
        <v>3317402.4899999993</v>
      </c>
      <c r="AQ29" s="151"/>
      <c r="AR29" s="152"/>
      <c r="AS29" s="152"/>
      <c r="AT29" s="152"/>
      <c r="AU29" s="152"/>
      <c r="AV29" s="152"/>
      <c r="AW29" s="152"/>
      <c r="AX29" s="152"/>
      <c r="AY29" s="152"/>
      <c r="AZ29" s="152"/>
      <c r="BA29" s="152"/>
      <c r="BB29" s="152"/>
      <c r="BC29" s="152"/>
      <c r="BD29" s="152"/>
      <c r="BE29" s="152"/>
      <c r="BF29" s="152"/>
      <c r="BG29" s="152"/>
      <c r="BH29" s="152"/>
      <c r="BI29" s="152"/>
      <c r="BJ29" s="152"/>
      <c r="BK29" s="152"/>
      <c r="BL29" s="153"/>
    </row>
    <row r="30" spans="1:64">
      <c r="A30" s="938"/>
      <c r="B30" s="29"/>
      <c r="C30" s="23"/>
      <c r="D30" s="24"/>
      <c r="E30" s="29"/>
      <c r="F30" s="23"/>
      <c r="G30" s="24"/>
      <c r="H30" s="29"/>
      <c r="I30" s="23"/>
      <c r="J30" s="24"/>
      <c r="K30" s="29"/>
      <c r="L30" s="23"/>
      <c r="M30" s="24"/>
      <c r="N30" s="29"/>
      <c r="O30" s="23"/>
      <c r="P30" s="1092"/>
      <c r="Q30" s="29"/>
      <c r="R30" s="23"/>
      <c r="S30" s="593"/>
    </row>
    <row r="31" spans="1:64">
      <c r="A31" s="938"/>
      <c r="B31" s="29"/>
      <c r="C31" s="23"/>
      <c r="D31" s="24"/>
      <c r="E31" s="29"/>
      <c r="F31" s="23"/>
      <c r="G31" s="24"/>
      <c r="H31" s="29"/>
      <c r="I31" s="23"/>
      <c r="J31" s="24"/>
      <c r="K31" s="29"/>
      <c r="L31" s="23"/>
      <c r="M31" s="24"/>
      <c r="N31" s="29"/>
      <c r="O31" s="23"/>
      <c r="P31" s="25"/>
      <c r="Q31" s="29"/>
      <c r="R31" s="23"/>
      <c r="U31" s="794"/>
    </row>
    <row r="32" spans="1:64">
      <c r="A32" s="938"/>
      <c r="B32" s="29"/>
      <c r="C32" s="23"/>
      <c r="D32" s="24"/>
      <c r="E32" s="29"/>
      <c r="F32" s="23"/>
      <c r="G32" s="24"/>
      <c r="H32" s="29"/>
      <c r="I32" s="23"/>
      <c r="J32" s="24"/>
      <c r="K32" s="29"/>
      <c r="L32" s="23"/>
      <c r="M32" s="1113"/>
      <c r="N32" s="29"/>
      <c r="O32" s="23"/>
      <c r="P32" s="25"/>
      <c r="Q32" s="29"/>
      <c r="R32" s="23"/>
      <c r="U32" s="794"/>
    </row>
    <row r="33" spans="1:53">
      <c r="A33" s="938"/>
      <c r="B33" s="29"/>
      <c r="C33" s="23"/>
      <c r="D33" s="24"/>
      <c r="E33" s="29"/>
      <c r="F33" s="23"/>
      <c r="G33" s="24"/>
      <c r="H33" s="29"/>
      <c r="I33" s="23"/>
      <c r="J33" s="24"/>
      <c r="K33" s="29"/>
      <c r="L33" s="23"/>
      <c r="M33" s="24"/>
      <c r="N33" s="29"/>
      <c r="O33" s="23"/>
      <c r="P33" s="25"/>
      <c r="Q33" s="29"/>
      <c r="R33" s="26"/>
    </row>
    <row r="34" spans="1:53">
      <c r="A34" s="938"/>
      <c r="B34" s="29"/>
      <c r="C34" s="23"/>
      <c r="D34" s="24"/>
      <c r="E34" s="29"/>
      <c r="F34" s="23"/>
      <c r="G34" s="24"/>
      <c r="H34" s="29"/>
      <c r="I34" s="23"/>
      <c r="J34" s="24"/>
      <c r="K34" s="29"/>
      <c r="L34" s="23"/>
      <c r="M34" s="24"/>
      <c r="N34" s="29"/>
      <c r="O34" s="23"/>
      <c r="P34" s="25"/>
      <c r="Q34" s="29"/>
      <c r="R34" s="26"/>
      <c r="S34" s="715"/>
    </row>
    <row r="35" spans="1:53">
      <c r="A35" s="938"/>
      <c r="B35" s="29"/>
      <c r="C35" s="23"/>
      <c r="D35" s="24"/>
      <c r="E35" s="29"/>
      <c r="F35" s="23"/>
      <c r="G35" s="24"/>
      <c r="H35" s="29"/>
      <c r="I35" s="23"/>
      <c r="J35" s="24"/>
      <c r="K35" s="29"/>
      <c r="L35" s="23"/>
      <c r="M35" s="24"/>
      <c r="N35" s="29"/>
      <c r="O35" s="23"/>
      <c r="P35" s="25"/>
      <c r="Q35" s="29"/>
      <c r="R35" s="26"/>
    </row>
    <row r="36" spans="1:53">
      <c r="A36" s="27"/>
      <c r="B36" s="27"/>
      <c r="C36" s="27"/>
      <c r="D36" s="27"/>
      <c r="E36" s="27"/>
      <c r="F36" s="27"/>
      <c r="G36" s="27"/>
      <c r="H36" s="27"/>
      <c r="I36" s="27"/>
      <c r="J36" s="27"/>
      <c r="K36" s="27"/>
      <c r="L36" s="27"/>
      <c r="M36" s="27"/>
      <c r="N36" s="27"/>
      <c r="O36" s="27"/>
      <c r="P36" s="27"/>
      <c r="Q36" s="27"/>
      <c r="R36" s="27"/>
    </row>
    <row r="37" spans="1:53" ht="15" thickBot="1">
      <c r="H37" s="715"/>
    </row>
    <row r="38" spans="1:53" ht="27" thickTop="1" thickBot="1">
      <c r="A38" s="1"/>
      <c r="B38" s="2021" t="s">
        <v>729</v>
      </c>
      <c r="C38" s="2022"/>
      <c r="D38" s="2022"/>
      <c r="E38" s="2022"/>
      <c r="F38" s="2022"/>
      <c r="G38" s="2022"/>
      <c r="H38" s="2022"/>
      <c r="I38" s="2022"/>
      <c r="J38" s="2022"/>
      <c r="K38" s="2022"/>
      <c r="L38" s="2022"/>
      <c r="M38" s="2022"/>
      <c r="N38" s="2022"/>
      <c r="O38" s="2022"/>
      <c r="P38" s="2022"/>
      <c r="Q38" s="2022"/>
      <c r="R38" s="2022"/>
      <c r="S38" s="2022"/>
      <c r="T38" s="2023"/>
      <c r="U38" s="30"/>
      <c r="V38" s="30"/>
      <c r="W38" s="30"/>
      <c r="X38" s="30"/>
      <c r="Y38" s="30"/>
      <c r="Z38" s="31"/>
      <c r="AA38" s="1"/>
      <c r="AB38" s="1"/>
      <c r="AC38" s="1"/>
    </row>
    <row r="39" spans="1:53" ht="15" thickTop="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53">
      <c r="I40" s="591"/>
      <c r="J40" s="593"/>
      <c r="K40" s="593"/>
      <c r="O40" s="477"/>
      <c r="P40" s="591"/>
    </row>
    <row r="41" spans="1:53">
      <c r="I41" s="591"/>
      <c r="J41" s="593"/>
      <c r="K41" s="593"/>
    </row>
    <row r="42" spans="1:53" ht="14.4" customHeight="1">
      <c r="B42" s="811"/>
      <c r="G42" s="36"/>
      <c r="H42" s="36"/>
      <c r="K42" s="591"/>
      <c r="L42" s="477"/>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row>
    <row r="43" spans="1:53" ht="14.4" customHeight="1">
      <c r="H43" s="93"/>
      <c r="I43" s="93"/>
      <c r="K43" s="93"/>
      <c r="L43" s="715"/>
      <c r="M43" s="570"/>
      <c r="N43" s="612"/>
      <c r="O43" s="612"/>
      <c r="P43" s="570"/>
      <c r="Q43" s="570"/>
      <c r="R43" s="570"/>
      <c r="T43" s="612"/>
      <c r="U43" s="612"/>
      <c r="W43" s="612"/>
      <c r="AC43" s="570"/>
      <c r="AD43" s="570"/>
      <c r="AE43" s="570"/>
      <c r="AF43" s="570"/>
      <c r="AG43" s="570"/>
      <c r="AH43" s="570"/>
      <c r="AI43" s="570"/>
      <c r="AJ43" s="570"/>
      <c r="AK43" s="570"/>
      <c r="AL43" s="570"/>
      <c r="AM43" s="570"/>
      <c r="AN43" s="570"/>
      <c r="AO43" s="570"/>
      <c r="AP43" s="570"/>
      <c r="AQ43" s="570"/>
      <c r="AR43" s="570"/>
      <c r="AS43" s="570"/>
      <c r="AT43" s="570"/>
      <c r="AU43" s="570"/>
      <c r="AV43" s="570"/>
      <c r="AW43" s="570"/>
      <c r="AX43" s="570"/>
      <c r="AY43" s="570"/>
      <c r="AZ43" s="570"/>
    </row>
    <row r="44" spans="1:53">
      <c r="H44" s="1094"/>
      <c r="I44" s="93"/>
      <c r="K44" s="699"/>
      <c r="M44" s="570"/>
      <c r="N44" s="612"/>
      <c r="O44" s="612"/>
      <c r="P44" s="570"/>
      <c r="Q44" s="570"/>
      <c r="R44" s="570"/>
      <c r="T44" s="612"/>
      <c r="U44" s="612"/>
      <c r="W44" s="612"/>
      <c r="AC44" s="570"/>
      <c r="AD44" s="570"/>
      <c r="AE44" s="570"/>
      <c r="AF44" s="570"/>
      <c r="AG44" s="570"/>
      <c r="AH44" s="570"/>
      <c r="AI44" s="570"/>
      <c r="AJ44" s="570"/>
      <c r="AK44" s="570"/>
      <c r="AL44" s="570"/>
      <c r="AM44" s="570"/>
      <c r="AN44" s="570"/>
      <c r="AO44" s="570"/>
      <c r="AP44" s="570"/>
      <c r="AQ44" s="570"/>
      <c r="AR44" s="570"/>
      <c r="AS44" s="570"/>
      <c r="AT44" s="570"/>
      <c r="AU44" s="570"/>
      <c r="AV44" s="570"/>
      <c r="AW44" s="570"/>
      <c r="AX44" s="570"/>
      <c r="AY44" s="570"/>
      <c r="AZ44" s="570"/>
      <c r="BA44" s="570"/>
    </row>
    <row r="45" spans="1:53">
      <c r="G45" s="591"/>
      <c r="H45" s="93"/>
      <c r="I45" s="93"/>
      <c r="J45" s="1096"/>
      <c r="K45" s="93"/>
      <c r="M45" s="93"/>
      <c r="N45" s="612"/>
      <c r="O45" s="612"/>
      <c r="P45" s="93"/>
      <c r="Q45" s="93"/>
      <c r="R45" s="93"/>
      <c r="S45" s="93"/>
      <c r="T45" s="612"/>
      <c r="U45" s="612"/>
      <c r="V45" s="93"/>
      <c r="W45" s="612"/>
      <c r="X45" s="93"/>
      <c r="Y45" s="93"/>
      <c r="Z45" s="93"/>
      <c r="AA45" s="93"/>
      <c r="AB45" s="93"/>
      <c r="AC45" s="93"/>
      <c r="AD45" s="93"/>
      <c r="AE45" s="93"/>
      <c r="AF45" s="93"/>
      <c r="AG45" s="93"/>
      <c r="AH45" s="93"/>
      <c r="AI45" s="93"/>
      <c r="AJ45" s="93"/>
      <c r="AK45" s="93"/>
      <c r="AL45" s="93"/>
    </row>
    <row r="46" spans="1:53" s="591" customFormat="1">
      <c r="G46"/>
      <c r="AA46" s="620"/>
      <c r="AB46" s="620"/>
      <c r="AC46" s="620"/>
      <c r="AD46" s="620"/>
      <c r="AE46" s="620"/>
      <c r="AF46" s="620"/>
      <c r="AG46" s="620"/>
      <c r="AH46" s="620"/>
      <c r="AI46" s="620"/>
      <c r="AJ46" s="620"/>
      <c r="AK46" s="620"/>
      <c r="AL46" s="620"/>
      <c r="AM46" s="620"/>
      <c r="AN46" s="620"/>
      <c r="AO46" s="620"/>
      <c r="AP46" s="620"/>
      <c r="AQ46" s="620"/>
      <c r="AR46" s="620"/>
      <c r="AS46" s="620"/>
      <c r="AT46" s="620"/>
      <c r="AU46" s="620"/>
      <c r="AV46" s="620"/>
      <c r="AW46" s="620"/>
      <c r="AX46" s="620"/>
      <c r="AY46" s="620"/>
      <c r="AZ46" s="620"/>
    </row>
    <row r="47" spans="1:53" s="591" customFormat="1">
      <c r="E47" s="1069"/>
      <c r="F47" s="1069"/>
      <c r="G47"/>
      <c r="H47" s="1069"/>
      <c r="I47" s="1095"/>
      <c r="J47" s="1095"/>
      <c r="K47" s="591">
        <f>K51-I7</f>
        <v>3165631.7199999997</v>
      </c>
    </row>
    <row r="48" spans="1:53" s="591" customFormat="1">
      <c r="G48"/>
    </row>
    <row r="49" spans="1:52" s="591" customFormat="1">
      <c r="G49"/>
    </row>
    <row r="50" spans="1:52" s="591" customFormat="1">
      <c r="G50"/>
    </row>
    <row r="51" spans="1:52">
      <c r="E51" s="591"/>
      <c r="I51" s="93"/>
      <c r="J51" s="93"/>
      <c r="K51">
        <v>10868386.85</v>
      </c>
      <c r="L51" s="477"/>
      <c r="M51" s="570"/>
      <c r="N51" s="612"/>
      <c r="O51" s="612"/>
      <c r="P51" s="570"/>
      <c r="Q51" s="570"/>
      <c r="S51" s="612"/>
      <c r="T51" s="612"/>
      <c r="V51" s="612"/>
      <c r="AB51" s="570"/>
      <c r="AC51" s="570"/>
      <c r="AD51" s="570"/>
      <c r="AE51" s="570"/>
      <c r="AF51" s="570"/>
      <c r="AG51" s="570"/>
      <c r="AH51" s="570"/>
      <c r="AI51" s="570"/>
      <c r="AJ51" s="570"/>
      <c r="AK51" s="570"/>
      <c r="AL51" s="570"/>
      <c r="AM51" s="570"/>
      <c r="AN51" s="570"/>
      <c r="AO51" s="570"/>
      <c r="AP51" s="570"/>
      <c r="AQ51" s="570"/>
      <c r="AR51" s="570"/>
      <c r="AS51" s="570"/>
      <c r="AT51" s="570"/>
      <c r="AU51" s="570"/>
      <c r="AV51" s="570"/>
      <c r="AW51" s="570"/>
      <c r="AX51" s="570"/>
      <c r="AY51" s="570"/>
    </row>
    <row r="52" spans="1:52">
      <c r="E52" s="591"/>
      <c r="I52" s="93"/>
      <c r="J52" s="93"/>
      <c r="L52" s="93"/>
      <c r="M52" s="570"/>
      <c r="N52" s="612"/>
      <c r="O52" s="612"/>
      <c r="P52" s="570"/>
      <c r="Q52" s="570"/>
      <c r="S52" s="612"/>
      <c r="T52" s="612"/>
      <c r="V52" s="612"/>
      <c r="AB52" s="570"/>
      <c r="AC52" s="570"/>
      <c r="AD52" s="570"/>
      <c r="AE52" s="570"/>
      <c r="AF52" s="570"/>
      <c r="AG52" s="570"/>
      <c r="AH52" s="570"/>
      <c r="AI52" s="570"/>
      <c r="AJ52" s="570"/>
      <c r="AK52" s="570"/>
      <c r="AL52" s="570"/>
      <c r="AM52" s="570"/>
      <c r="AN52" s="570"/>
      <c r="AO52" s="570"/>
      <c r="AP52" s="570"/>
      <c r="AQ52" s="570"/>
      <c r="AR52" s="570"/>
      <c r="AS52" s="570"/>
      <c r="AT52" s="570"/>
      <c r="AU52" s="570"/>
      <c r="AV52" s="570"/>
      <c r="AW52" s="570"/>
      <c r="AX52" s="570"/>
      <c r="AY52" s="570"/>
      <c r="AZ52" s="570"/>
    </row>
    <row r="53" spans="1:52">
      <c r="E53" s="591"/>
      <c r="I53" s="570"/>
      <c r="J53" s="93"/>
      <c r="L53" s="93"/>
      <c r="M53" s="570"/>
      <c r="N53" s="612"/>
      <c r="O53" s="612"/>
      <c r="P53" s="570"/>
      <c r="Q53" s="570"/>
      <c r="S53" s="612"/>
      <c r="T53" s="612"/>
      <c r="V53" s="612"/>
    </row>
    <row r="54" spans="1:52" ht="21">
      <c r="A54" s="8"/>
      <c r="E54" s="591"/>
      <c r="H54" s="570"/>
      <c r="I54" s="570"/>
      <c r="J54" s="93"/>
      <c r="L54" s="93"/>
      <c r="M54" s="570"/>
      <c r="N54" s="612"/>
      <c r="O54" s="612"/>
      <c r="P54" s="570"/>
      <c r="Q54" s="570"/>
      <c r="S54" s="612"/>
      <c r="T54" s="591"/>
      <c r="V54" s="612"/>
    </row>
    <row r="55" spans="1:52">
      <c r="E55" s="591"/>
      <c r="H55" s="570"/>
      <c r="I55" s="570"/>
      <c r="L55" s="93"/>
      <c r="T55" s="591"/>
    </row>
    <row r="56" spans="1:52">
      <c r="E56" s="591"/>
      <c r="H56" s="570"/>
      <c r="I56" s="570"/>
      <c r="K56" s="592"/>
      <c r="L56" s="93"/>
      <c r="T56" s="591"/>
    </row>
    <row r="57" spans="1:52">
      <c r="E57" s="591"/>
      <c r="H57" s="570"/>
      <c r="I57" s="570"/>
      <c r="K57" s="592"/>
      <c r="L57" s="93"/>
      <c r="T57" s="591"/>
    </row>
    <row r="58" spans="1:52">
      <c r="E58" s="591"/>
      <c r="H58" s="570"/>
      <c r="I58" s="570"/>
      <c r="K58" s="592"/>
      <c r="N58" s="591"/>
      <c r="T58" s="591"/>
    </row>
    <row r="59" spans="1:52">
      <c r="A59" s="13"/>
      <c r="E59" s="591"/>
      <c r="H59" s="570"/>
      <c r="I59" s="570"/>
      <c r="K59" s="592"/>
      <c r="T59" s="591"/>
    </row>
    <row r="60" spans="1:52">
      <c r="A60" s="7"/>
      <c r="E60" s="591"/>
      <c r="H60" s="570"/>
      <c r="I60" s="570"/>
      <c r="K60" s="592"/>
      <c r="T60" s="591"/>
    </row>
    <row r="61" spans="1:52">
      <c r="A61" s="7"/>
      <c r="E61" s="591"/>
      <c r="H61" s="570"/>
      <c r="I61" s="570"/>
      <c r="K61" s="592"/>
      <c r="T61" s="591"/>
    </row>
    <row r="62" spans="1:52">
      <c r="A62" s="7"/>
      <c r="E62" s="591"/>
      <c r="G62" s="93"/>
      <c r="H62" s="570"/>
      <c r="I62" s="570"/>
      <c r="K62" s="592"/>
      <c r="T62" s="591"/>
    </row>
    <row r="63" spans="1:52">
      <c r="A63" s="7"/>
      <c r="E63" s="591"/>
      <c r="G63" s="570"/>
      <c r="H63" s="570"/>
      <c r="I63" s="570"/>
      <c r="K63" s="592"/>
      <c r="T63" s="591"/>
    </row>
    <row r="64" spans="1:52">
      <c r="A64" s="7"/>
      <c r="E64" s="591"/>
      <c r="G64" s="570"/>
      <c r="H64" s="570"/>
      <c r="I64" s="570"/>
      <c r="K64" s="592"/>
      <c r="T64" s="591"/>
    </row>
    <row r="65" spans="1:20">
      <c r="A65" s="7"/>
      <c r="E65" s="591"/>
      <c r="G65" s="570"/>
      <c r="H65" s="570"/>
      <c r="I65" s="570"/>
      <c r="K65" s="592"/>
      <c r="T65" s="591"/>
    </row>
    <row r="66" spans="1:20">
      <c r="E66" s="591"/>
      <c r="H66" s="570"/>
      <c r="I66" s="570"/>
      <c r="K66" s="592"/>
      <c r="T66" s="591"/>
    </row>
    <row r="67" spans="1:20">
      <c r="A67" s="10"/>
      <c r="E67" s="591"/>
      <c r="H67" s="570"/>
      <c r="I67" s="570"/>
      <c r="K67" s="592"/>
      <c r="T67" s="591"/>
    </row>
    <row r="68" spans="1:20">
      <c r="A68" s="12"/>
      <c r="E68" s="591"/>
      <c r="H68" s="570"/>
      <c r="I68" s="570"/>
      <c r="K68" s="592"/>
      <c r="T68" s="591"/>
    </row>
    <row r="69" spans="1:20">
      <c r="A69" s="4"/>
      <c r="E69" s="591"/>
      <c r="H69" s="570"/>
      <c r="I69" s="570"/>
      <c r="K69" s="592"/>
      <c r="T69" s="591"/>
    </row>
    <row r="70" spans="1:20">
      <c r="A70" s="4"/>
      <c r="B70" s="9"/>
      <c r="C70" s="4"/>
      <c r="D70" s="9"/>
      <c r="E70" s="591"/>
      <c r="G70" s="5"/>
      <c r="H70" s="570"/>
      <c r="I70" s="570"/>
      <c r="K70" s="592"/>
      <c r="T70" s="591"/>
    </row>
    <row r="71" spans="1:20">
      <c r="A71" s="4"/>
      <c r="B71" s="9"/>
      <c r="C71" s="4"/>
      <c r="D71" s="9"/>
      <c r="E71" s="591"/>
      <c r="G71" s="5"/>
      <c r="H71" s="570"/>
      <c r="I71" s="570"/>
      <c r="K71" s="592"/>
      <c r="T71" s="591"/>
    </row>
    <row r="72" spans="1:20">
      <c r="A72" s="4"/>
      <c r="B72" s="9"/>
      <c r="C72" s="4"/>
      <c r="D72" s="9"/>
      <c r="E72" s="591"/>
      <c r="G72" s="5"/>
      <c r="H72" s="570"/>
      <c r="I72" s="570"/>
      <c r="K72" s="592"/>
      <c r="T72" s="591"/>
    </row>
    <row r="73" spans="1:20">
      <c r="A73" s="4"/>
      <c r="B73" s="15"/>
      <c r="C73" s="4"/>
      <c r="D73" s="9"/>
      <c r="G73" s="5"/>
      <c r="H73" s="570"/>
      <c r="I73" s="570"/>
      <c r="K73" s="592"/>
      <c r="T73" s="591"/>
    </row>
    <row r="74" spans="1:20">
      <c r="A74" s="4"/>
      <c r="B74" s="15"/>
      <c r="C74" s="4"/>
      <c r="D74" s="9"/>
      <c r="G74" s="5"/>
      <c r="H74" s="570"/>
      <c r="I74" s="570"/>
      <c r="K74" s="592"/>
      <c r="T74" s="591"/>
    </row>
    <row r="75" spans="1:20">
      <c r="A75" s="4"/>
      <c r="B75" s="15"/>
      <c r="C75" s="4"/>
      <c r="D75" s="9"/>
      <c r="G75" s="5"/>
      <c r="H75" s="570"/>
      <c r="I75" s="570"/>
      <c r="K75" s="592"/>
      <c r="T75" s="591"/>
    </row>
    <row r="76" spans="1:20">
      <c r="A76" s="4"/>
      <c r="B76" s="15"/>
      <c r="C76" s="4"/>
      <c r="D76" s="9"/>
      <c r="G76" s="5"/>
      <c r="H76" s="570"/>
      <c r="I76" s="570"/>
      <c r="K76" s="592"/>
    </row>
    <row r="77" spans="1:20">
      <c r="A77" s="4"/>
      <c r="B77" s="15"/>
      <c r="D77" s="16"/>
      <c r="E77" s="16"/>
      <c r="G77" s="5"/>
      <c r="H77" s="570"/>
      <c r="I77" s="570"/>
      <c r="K77" s="592"/>
    </row>
    <row r="78" spans="1:20">
      <c r="A78" s="4"/>
      <c r="B78" s="15"/>
      <c r="G78" s="5"/>
      <c r="H78" s="5"/>
      <c r="I78" s="570"/>
      <c r="K78" s="592"/>
    </row>
    <row r="79" spans="1:20">
      <c r="A79" s="4"/>
      <c r="B79" s="15"/>
      <c r="G79" s="5"/>
      <c r="H79" s="5"/>
      <c r="K79" s="592"/>
    </row>
    <row r="80" spans="1:20">
      <c r="A80" s="4"/>
      <c r="B80" s="15"/>
      <c r="G80" s="5"/>
      <c r="H80" s="5"/>
      <c r="K80" s="592"/>
    </row>
    <row r="81" spans="11:11">
      <c r="K81" s="592"/>
    </row>
    <row r="82" spans="11:11">
      <c r="K82" s="592"/>
    </row>
    <row r="83" spans="11:11">
      <c r="K83" s="592"/>
    </row>
    <row r="84" spans="11:11">
      <c r="K84" s="592"/>
    </row>
  </sheetData>
  <sortState xmlns:xlrd2="http://schemas.microsoft.com/office/spreadsheetml/2017/richdata2" ref="B50:B53">
    <sortCondition ref="B50:B53"/>
  </sortState>
  <mergeCells count="7">
    <mergeCell ref="B38:T38"/>
    <mergeCell ref="N2:O2"/>
    <mergeCell ref="Q2:R2"/>
    <mergeCell ref="K2:L2"/>
    <mergeCell ref="B2:D2"/>
    <mergeCell ref="E2:F2"/>
    <mergeCell ref="H2:I2"/>
  </mergeCells>
  <pageMargins left="0.7" right="0.7" top="0.75" bottom="0.75" header="0.3" footer="0.3"/>
  <pageSetup paperSize="9" scale="15" orientation="landscape" r:id="rId1"/>
  <headerFooter>
    <oddFooter>&amp;L_x000D_&amp;1#&amp;"Calibri"&amp;10&amp;K000000 Data sensitivity - Public</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workbookViewId="0">
      <selection activeCell="H30" sqref="H30"/>
    </sheetView>
  </sheetViews>
  <sheetFormatPr defaultRowHeight="14.4"/>
  <cols>
    <col min="1" max="2" width="19.33203125" customWidth="1"/>
    <col min="3" max="3" width="59.33203125" customWidth="1"/>
    <col min="4" max="8" width="19.33203125" customWidth="1"/>
  </cols>
  <sheetData>
    <row r="1" spans="1:8">
      <c r="A1" s="2037" t="s">
        <v>633</v>
      </c>
      <c r="B1" s="2038"/>
      <c r="C1" s="2038"/>
      <c r="D1" s="2038"/>
      <c r="E1" s="2038"/>
      <c r="F1" s="2038"/>
      <c r="G1" s="2038"/>
      <c r="H1" s="2038"/>
    </row>
    <row r="2" spans="1:8" ht="26.4">
      <c r="A2" s="77" t="s">
        <v>177</v>
      </c>
      <c r="B2" s="933" t="s">
        <v>178</v>
      </c>
      <c r="C2" s="934" t="s">
        <v>179</v>
      </c>
      <c r="D2" s="934" t="s">
        <v>49</v>
      </c>
      <c r="E2" s="934" t="s">
        <v>634</v>
      </c>
      <c r="F2" s="933" t="s">
        <v>181</v>
      </c>
      <c r="G2" s="935" t="s">
        <v>182</v>
      </c>
      <c r="H2" s="935" t="s">
        <v>635</v>
      </c>
    </row>
    <row r="3" spans="1:8" ht="45.45" customHeight="1">
      <c r="A3" s="78"/>
      <c r="B3" s="69"/>
      <c r="C3" s="70"/>
      <c r="D3" s="70"/>
      <c r="E3" s="71"/>
      <c r="F3" s="72"/>
      <c r="G3" s="84"/>
      <c r="H3" s="85"/>
    </row>
    <row r="4" spans="1:8">
      <c r="A4" s="86" t="s">
        <v>636</v>
      </c>
      <c r="B4" s="87" t="s">
        <v>636</v>
      </c>
      <c r="C4" s="88" t="s">
        <v>636</v>
      </c>
      <c r="D4" s="70"/>
      <c r="E4" s="89" t="s">
        <v>636</v>
      </c>
      <c r="F4" s="90" t="s">
        <v>636</v>
      </c>
      <c r="G4" s="91" t="s">
        <v>636</v>
      </c>
      <c r="H4" s="92" t="s">
        <v>636</v>
      </c>
    </row>
    <row r="5" spans="1:8">
      <c r="A5" s="78" t="s">
        <v>636</v>
      </c>
      <c r="B5" s="69" t="s">
        <v>636</v>
      </c>
      <c r="C5" s="70" t="s">
        <v>636</v>
      </c>
      <c r="D5" s="70"/>
      <c r="E5" s="71" t="s">
        <v>636</v>
      </c>
      <c r="F5" s="72" t="s">
        <v>636</v>
      </c>
      <c r="G5" s="82" t="s">
        <v>636</v>
      </c>
      <c r="H5" s="79" t="s">
        <v>636</v>
      </c>
    </row>
    <row r="6" spans="1:8">
      <c r="A6" s="78" t="s">
        <v>636</v>
      </c>
      <c r="B6" s="69" t="s">
        <v>636</v>
      </c>
      <c r="C6" s="70" t="s">
        <v>636</v>
      </c>
      <c r="D6" s="70"/>
      <c r="E6" s="71" t="s">
        <v>636</v>
      </c>
      <c r="F6" s="72" t="s">
        <v>636</v>
      </c>
      <c r="G6" s="82" t="s">
        <v>636</v>
      </c>
      <c r="H6" s="79" t="s">
        <v>636</v>
      </c>
    </row>
    <row r="7" spans="1:8">
      <c r="A7" s="78" t="s">
        <v>636</v>
      </c>
      <c r="B7" s="69" t="s">
        <v>636</v>
      </c>
      <c r="C7" s="70" t="s">
        <v>636</v>
      </c>
      <c r="D7" s="70"/>
      <c r="E7" s="71" t="s">
        <v>636</v>
      </c>
      <c r="F7" s="72" t="s">
        <v>636</v>
      </c>
      <c r="G7" s="82" t="s">
        <v>636</v>
      </c>
      <c r="H7" s="79" t="s">
        <v>636</v>
      </c>
    </row>
    <row r="8" spans="1:8">
      <c r="A8" s="80" t="s">
        <v>636</v>
      </c>
      <c r="B8" s="73" t="s">
        <v>636</v>
      </c>
      <c r="C8" s="74" t="s">
        <v>636</v>
      </c>
      <c r="D8" s="74"/>
      <c r="E8" s="75" t="s">
        <v>636</v>
      </c>
      <c r="F8" s="76" t="s">
        <v>636</v>
      </c>
      <c r="G8" s="83" t="s">
        <v>636</v>
      </c>
      <c r="H8" s="81" t="s">
        <v>636</v>
      </c>
    </row>
  </sheetData>
  <mergeCells count="1">
    <mergeCell ref="A1:H1"/>
  </mergeCells>
  <pageMargins left="0.7" right="0.7" top="0.75" bottom="0.75" header="0.3" footer="0.3"/>
  <headerFooter>
    <oddFooter>&amp;L_x000D_&amp;1#&amp;"Calibri"&amp;10&amp;K000000 Data sensitivity - Public</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D3:D8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Q45"/>
  <sheetViews>
    <sheetView zoomScale="130" zoomScaleNormal="130" workbookViewId="0">
      <selection sqref="A1:G11"/>
    </sheetView>
  </sheetViews>
  <sheetFormatPr defaultRowHeight="14.4"/>
  <cols>
    <col min="1" max="1" width="4.6640625" customWidth="1"/>
    <col min="2" max="2" width="52.33203125" customWidth="1"/>
    <col min="3" max="5" width="10.6640625" customWidth="1"/>
    <col min="6" max="6" width="12.44140625" bestFit="1" customWidth="1"/>
    <col min="7" max="7" width="8.6640625" customWidth="1"/>
    <col min="8" max="8" width="9.88671875" bestFit="1" customWidth="1"/>
    <col min="9" max="9" width="12.109375" style="45" customWidth="1"/>
    <col min="10" max="11" width="9.109375" style="45"/>
    <col min="12" max="15" width="11.109375" style="45" bestFit="1" customWidth="1"/>
  </cols>
  <sheetData>
    <row r="1" spans="1:17" ht="33.75" customHeight="1" thickBot="1">
      <c r="A1" s="1269" t="str">
        <f>"Milestones "&amp;'General Information'!C3</f>
        <v>Milestones Road Development for the Support Services Area at the Second Industrial City in Makkah (Al-Akayshiyah)</v>
      </c>
      <c r="B1" s="1270"/>
      <c r="C1" s="1270"/>
      <c r="D1" s="1270"/>
      <c r="E1" s="1270"/>
      <c r="F1" s="1270"/>
      <c r="G1" s="1271"/>
    </row>
    <row r="2" spans="1:17" ht="27.6" thickTop="1" thickBot="1">
      <c r="A2" s="712" t="s">
        <v>86</v>
      </c>
      <c r="B2" s="713" t="s">
        <v>87</v>
      </c>
      <c r="C2" s="713" t="s">
        <v>88</v>
      </c>
      <c r="D2" s="713" t="s">
        <v>730</v>
      </c>
      <c r="E2" s="713" t="s">
        <v>90</v>
      </c>
      <c r="F2" s="713"/>
      <c r="G2" s="714" t="s">
        <v>91</v>
      </c>
      <c r="I2" s="791" t="s">
        <v>731</v>
      </c>
      <c r="J2" s="791" t="s">
        <v>732</v>
      </c>
      <c r="K2"/>
      <c r="L2"/>
    </row>
    <row r="3" spans="1:17" s="27" customFormat="1" ht="21.6" customHeight="1">
      <c r="A3" s="103" t="s">
        <v>733</v>
      </c>
      <c r="B3" s="100" t="str">
        <f>"Contract Duration
Current Contract Weeks : "&amp;TEXT(I3, "0")&amp;" of "&amp;TEXT(L3, "0")</f>
        <v>Contract Duration
Current Contract Weeks : 17 of 61</v>
      </c>
      <c r="C3" s="101">
        <f>(C11-C4)/7</f>
        <v>60.714285714285715</v>
      </c>
      <c r="D3" s="101">
        <f>(D11-D4)/7</f>
        <v>60.714285714285715</v>
      </c>
      <c r="E3" s="101">
        <f>(E11-E4)/7</f>
        <v>68</v>
      </c>
      <c r="F3" s="102" t="s">
        <v>636</v>
      </c>
      <c r="G3" s="104">
        <f>(D3-E3)*7</f>
        <v>-50.999999999999993</v>
      </c>
      <c r="I3" s="792">
        <f>+Quality!O6</f>
        <v>17</v>
      </c>
      <c r="J3" s="792">
        <f>ROUNDUP(I3,0)</f>
        <v>17</v>
      </c>
      <c r="L3" s="792">
        <f>+C3</f>
        <v>60.714285714285715</v>
      </c>
      <c r="M3" s="613"/>
      <c r="N3" s="614"/>
      <c r="O3" s="614"/>
    </row>
    <row r="4" spans="1:17">
      <c r="A4" s="105">
        <v>1</v>
      </c>
      <c r="B4" s="99" t="s">
        <v>1052</v>
      </c>
      <c r="C4" s="97">
        <v>46198</v>
      </c>
      <c r="D4" s="97">
        <f>C4</f>
        <v>46198</v>
      </c>
      <c r="E4" s="97">
        <f>C4</f>
        <v>46198</v>
      </c>
      <c r="F4" s="98" t="s">
        <v>114</v>
      </c>
      <c r="G4" s="106">
        <f>D4-E4</f>
        <v>0</v>
      </c>
    </row>
    <row r="5" spans="1:17">
      <c r="A5" s="105">
        <v>2</v>
      </c>
      <c r="B5" s="99" t="s">
        <v>1053</v>
      </c>
      <c r="C5" s="97">
        <v>46623</v>
      </c>
      <c r="D5" s="97">
        <f t="shared" ref="D5:D11" si="0">C5</f>
        <v>46623</v>
      </c>
      <c r="E5" s="97">
        <v>46674</v>
      </c>
      <c r="F5" s="98" t="s">
        <v>1063</v>
      </c>
      <c r="G5" s="106">
        <f>D5-E5</f>
        <v>-51</v>
      </c>
      <c r="I5"/>
      <c r="J5" s="618"/>
      <c r="K5" s="618"/>
      <c r="L5" s="618"/>
      <c r="M5" s="618"/>
      <c r="N5" s="618"/>
      <c r="O5" s="618"/>
    </row>
    <row r="6" spans="1:17">
      <c r="A6" s="105">
        <v>3</v>
      </c>
      <c r="B6" t="s">
        <v>1040</v>
      </c>
      <c r="C6" s="97">
        <v>46226</v>
      </c>
      <c r="D6" s="97">
        <f t="shared" si="0"/>
        <v>46226</v>
      </c>
      <c r="E6" s="97">
        <v>46249</v>
      </c>
      <c r="F6" s="98" t="s">
        <v>114</v>
      </c>
      <c r="G6" s="106">
        <f t="shared" ref="G6" si="1">D6-E6</f>
        <v>-23</v>
      </c>
      <c r="I6"/>
      <c r="J6" s="618"/>
      <c r="K6" s="618"/>
      <c r="L6" s="619"/>
      <c r="M6" s="619"/>
      <c r="N6" s="618"/>
      <c r="O6" s="619"/>
    </row>
    <row r="7" spans="1:17">
      <c r="A7" s="105">
        <v>4</v>
      </c>
      <c r="B7" t="s">
        <v>1106</v>
      </c>
      <c r="C7" s="97">
        <v>46215</v>
      </c>
      <c r="D7" s="97">
        <f t="shared" si="0"/>
        <v>46215</v>
      </c>
      <c r="E7" s="97">
        <v>46215</v>
      </c>
      <c r="F7" s="98" t="s">
        <v>114</v>
      </c>
      <c r="G7" s="106">
        <f>D7-E7</f>
        <v>0</v>
      </c>
      <c r="I7"/>
      <c r="J7" s="618"/>
      <c r="K7" s="618"/>
      <c r="L7" s="619"/>
      <c r="M7" s="619"/>
      <c r="N7" s="618"/>
      <c r="O7" s="619"/>
    </row>
    <row r="8" spans="1:17">
      <c r="A8" s="105">
        <v>5</v>
      </c>
      <c r="B8" t="s">
        <v>1107</v>
      </c>
      <c r="C8" s="97">
        <v>46257</v>
      </c>
      <c r="D8" s="97">
        <f t="shared" si="0"/>
        <v>46257</v>
      </c>
      <c r="E8" s="97">
        <v>46284</v>
      </c>
      <c r="F8" s="98" t="s">
        <v>114</v>
      </c>
      <c r="G8" s="106">
        <f>D8-E8</f>
        <v>-27</v>
      </c>
      <c r="I8"/>
      <c r="J8" s="618"/>
      <c r="K8" s="618"/>
      <c r="L8" s="619"/>
      <c r="M8" s="619"/>
      <c r="N8" s="619"/>
      <c r="O8" s="619"/>
    </row>
    <row r="9" spans="1:17">
      <c r="A9" s="105">
        <v>6</v>
      </c>
      <c r="B9" t="s">
        <v>1005</v>
      </c>
      <c r="C9" s="97">
        <v>46501</v>
      </c>
      <c r="D9" s="97">
        <f t="shared" si="0"/>
        <v>46501</v>
      </c>
      <c r="E9" s="97">
        <v>46553</v>
      </c>
      <c r="F9" s="98" t="s">
        <v>1063</v>
      </c>
      <c r="G9" s="106">
        <f>D9-E9</f>
        <v>-52</v>
      </c>
      <c r="I9"/>
      <c r="J9" s="618"/>
      <c r="K9" s="618"/>
      <c r="L9" s="618"/>
      <c r="M9" s="619"/>
      <c r="N9" s="618"/>
      <c r="O9" s="619"/>
    </row>
    <row r="10" spans="1:17">
      <c r="A10" s="105">
        <v>7</v>
      </c>
      <c r="B10" t="s">
        <v>1108</v>
      </c>
      <c r="C10" s="97">
        <v>46442</v>
      </c>
      <c r="D10" s="97">
        <f t="shared" si="0"/>
        <v>46442</v>
      </c>
      <c r="E10" s="97">
        <v>46487</v>
      </c>
      <c r="F10" s="98" t="s">
        <v>1063</v>
      </c>
      <c r="G10" s="106">
        <f>D10-E10</f>
        <v>-45</v>
      </c>
      <c r="I10"/>
      <c r="J10" s="618"/>
      <c r="K10" s="618"/>
      <c r="L10" s="619"/>
      <c r="M10" s="619"/>
      <c r="N10" s="619"/>
      <c r="O10" s="619"/>
    </row>
    <row r="11" spans="1:17" ht="15" thickBot="1">
      <c r="A11" s="105">
        <v>8</v>
      </c>
      <c r="B11" s="1123" t="s">
        <v>1109</v>
      </c>
      <c r="C11" s="1124">
        <v>46623</v>
      </c>
      <c r="D11" s="1124">
        <f t="shared" si="0"/>
        <v>46623</v>
      </c>
      <c r="E11" s="1124">
        <v>46674</v>
      </c>
      <c r="F11" s="1242" t="s">
        <v>1063</v>
      </c>
      <c r="G11" s="1125">
        <f>D11-E11</f>
        <v>-51</v>
      </c>
      <c r="I11" s="618"/>
      <c r="J11" s="618"/>
      <c r="K11" s="618"/>
      <c r="L11" s="619"/>
      <c r="M11" s="619"/>
      <c r="N11" s="619"/>
      <c r="O11" s="619"/>
    </row>
    <row r="12" spans="1:17" ht="15" thickTop="1"/>
    <row r="15" spans="1:17">
      <c r="E15" s="93"/>
      <c r="F15" s="93"/>
      <c r="H15" s="93"/>
      <c r="I15" s="615"/>
      <c r="J15" s="616"/>
      <c r="K15" s="617"/>
      <c r="L15" s="616"/>
      <c r="M15" s="617"/>
      <c r="N15" s="617"/>
      <c r="O15" s="616"/>
      <c r="P15" s="594"/>
      <c r="Q15" s="570"/>
    </row>
    <row r="16" spans="1:17">
      <c r="B16" s="1107" t="s">
        <v>816</v>
      </c>
      <c r="C16" s="1107" t="s">
        <v>1000</v>
      </c>
      <c r="D16" s="1107" t="s">
        <v>1001</v>
      </c>
      <c r="E16" s="1108" t="s">
        <v>1002</v>
      </c>
      <c r="F16" s="1108" t="s">
        <v>1003</v>
      </c>
      <c r="G16" s="1107" t="s">
        <v>588</v>
      </c>
      <c r="H16" s="1108" t="s">
        <v>1004</v>
      </c>
      <c r="I16" s="1109"/>
      <c r="J16" s="1110"/>
      <c r="K16" s="1111"/>
      <c r="L16" s="1110"/>
      <c r="M16" s="617"/>
      <c r="N16" s="617"/>
      <c r="O16" s="616"/>
      <c r="P16" s="594"/>
      <c r="Q16" s="570"/>
    </row>
    <row r="17" spans="2:17">
      <c r="B17" s="1107"/>
      <c r="C17" s="1107"/>
      <c r="D17" s="1107"/>
      <c r="E17" s="1108"/>
      <c r="F17" s="1108"/>
      <c r="G17" s="1108"/>
      <c r="H17" s="1108"/>
      <c r="I17" s="1109"/>
      <c r="J17" s="1110"/>
      <c r="K17" s="1110"/>
      <c r="L17" s="1110"/>
      <c r="M17" s="616"/>
      <c r="N17" s="616"/>
      <c r="O17" s="616"/>
      <c r="P17" s="594"/>
    </row>
    <row r="18" spans="2:17">
      <c r="B18" s="1107"/>
      <c r="C18" s="1107"/>
      <c r="D18" s="1107"/>
      <c r="E18" s="1108"/>
      <c r="F18" s="1108"/>
      <c r="G18" s="1108"/>
      <c r="H18" s="1108"/>
      <c r="I18" s="1109"/>
      <c r="J18" s="1110"/>
      <c r="K18" s="1110"/>
      <c r="L18" s="1110"/>
      <c r="M18" s="616"/>
      <c r="N18" s="616"/>
      <c r="O18" s="616"/>
      <c r="P18" s="594"/>
    </row>
    <row r="19" spans="2:17">
      <c r="B19" s="1107"/>
      <c r="C19" s="1107"/>
      <c r="D19" s="1107"/>
      <c r="E19" s="1107"/>
      <c r="F19" s="1108"/>
      <c r="G19" s="1107"/>
      <c r="H19" s="1108"/>
      <c r="I19" s="1110"/>
      <c r="J19" s="1110"/>
      <c r="K19" s="1110"/>
      <c r="L19" s="1110"/>
      <c r="M19" s="616"/>
      <c r="N19" s="616"/>
      <c r="O19" s="616"/>
      <c r="P19" s="594"/>
    </row>
    <row r="20" spans="2:17">
      <c r="B20" s="1107"/>
      <c r="C20" s="1107"/>
      <c r="D20" s="1107"/>
      <c r="E20" s="1108"/>
      <c r="F20" s="1108"/>
      <c r="G20" s="1108"/>
      <c r="H20" s="1108"/>
      <c r="I20" s="1110"/>
      <c r="J20" s="1110"/>
      <c r="K20" s="1110"/>
      <c r="L20" s="1110"/>
      <c r="M20" s="616"/>
      <c r="N20" s="616"/>
      <c r="O20" s="616"/>
      <c r="P20" s="594"/>
    </row>
    <row r="21" spans="2:17">
      <c r="B21" s="1107"/>
      <c r="C21" s="1107"/>
      <c r="D21" s="1107"/>
      <c r="E21" s="1108"/>
      <c r="F21" s="1108"/>
      <c r="G21" s="1108"/>
      <c r="H21" s="1108"/>
      <c r="I21" s="1109"/>
      <c r="J21" s="1110"/>
      <c r="K21" s="1110"/>
      <c r="L21" s="1110"/>
      <c r="M21" s="616"/>
      <c r="N21" s="616"/>
      <c r="O21" s="616"/>
      <c r="P21" s="594"/>
    </row>
    <row r="22" spans="2:17">
      <c r="B22" s="1107"/>
      <c r="C22" s="1107"/>
      <c r="D22" s="1107"/>
      <c r="E22" s="1108"/>
      <c r="F22" s="1108"/>
      <c r="G22" s="1108"/>
      <c r="H22" s="1108"/>
      <c r="I22" s="1109"/>
      <c r="J22" s="1110"/>
      <c r="K22" s="1110"/>
      <c r="L22" s="1110"/>
      <c r="M22" s="616"/>
      <c r="N22" s="616"/>
      <c r="O22" s="616"/>
      <c r="P22" s="594"/>
    </row>
    <row r="23" spans="2:17">
      <c r="B23" s="1107"/>
      <c r="C23" s="1107"/>
      <c r="D23" s="1107"/>
      <c r="E23" s="1108"/>
      <c r="F23" s="1108"/>
      <c r="G23" s="1108"/>
      <c r="H23" s="1108"/>
      <c r="I23" s="1109"/>
      <c r="J23" s="1110"/>
      <c r="K23" s="1110"/>
      <c r="L23" s="1110"/>
      <c r="M23" s="616"/>
      <c r="N23" s="616"/>
      <c r="O23" s="616"/>
      <c r="P23" s="594"/>
    </row>
    <row r="24" spans="2:17">
      <c r="E24" s="93"/>
      <c r="F24" s="93"/>
      <c r="G24" s="93"/>
      <c r="H24" s="93"/>
      <c r="I24" s="615"/>
      <c r="J24" s="616"/>
      <c r="K24" s="616"/>
      <c r="L24" s="616"/>
      <c r="M24" s="616"/>
      <c r="N24" s="616"/>
      <c r="O24" s="616"/>
      <c r="P24" s="594"/>
    </row>
    <row r="25" spans="2:17">
      <c r="E25" s="93"/>
      <c r="F25" s="93"/>
      <c r="H25" s="93"/>
      <c r="I25" s="615"/>
      <c r="J25" s="616"/>
      <c r="K25" s="616"/>
      <c r="M25" s="616"/>
      <c r="N25" s="616"/>
      <c r="P25" s="594"/>
      <c r="Q25" s="570"/>
    </row>
    <row r="26" spans="2:17">
      <c r="E26" s="93"/>
      <c r="F26" s="93"/>
      <c r="H26" s="93"/>
      <c r="I26" s="615"/>
      <c r="J26" s="616"/>
      <c r="K26" s="616"/>
      <c r="M26" s="616"/>
      <c r="N26" s="616"/>
      <c r="P26" s="594"/>
      <c r="Q26" s="570"/>
    </row>
    <row r="27" spans="2:17" ht="43.2">
      <c r="B27" t="s">
        <v>816</v>
      </c>
      <c r="C27" t="s">
        <v>1000</v>
      </c>
      <c r="D27" t="s">
        <v>1001</v>
      </c>
      <c r="E27" s="93" t="s">
        <v>1002</v>
      </c>
      <c r="F27" s="93" t="s">
        <v>1003</v>
      </c>
      <c r="G27" t="s">
        <v>1035</v>
      </c>
      <c r="H27" s="93" t="s">
        <v>1036</v>
      </c>
      <c r="I27" s="615" t="s">
        <v>588</v>
      </c>
      <c r="J27" s="616" t="s">
        <v>1004</v>
      </c>
      <c r="K27" s="616" t="s">
        <v>821</v>
      </c>
      <c r="L27" s="45" t="s">
        <v>822</v>
      </c>
      <c r="M27" s="616" t="s">
        <v>1006</v>
      </c>
      <c r="N27" s="616" t="s">
        <v>1037</v>
      </c>
      <c r="O27" s="45" t="s">
        <v>1038</v>
      </c>
      <c r="P27" s="594"/>
      <c r="Q27" s="570"/>
    </row>
    <row r="28" spans="2:17">
      <c r="B28" t="s">
        <v>1039</v>
      </c>
      <c r="C28" t="s">
        <v>1040</v>
      </c>
      <c r="D28">
        <v>0</v>
      </c>
      <c r="E28" s="93"/>
      <c r="F28" s="93">
        <v>46095</v>
      </c>
      <c r="H28" s="93"/>
      <c r="I28" s="615"/>
      <c r="J28" s="219">
        <v>46095</v>
      </c>
      <c r="K28" s="616">
        <v>0</v>
      </c>
      <c r="L28" s="616">
        <v>0</v>
      </c>
      <c r="M28" s="616">
        <v>17</v>
      </c>
      <c r="N28" s="616">
        <v>0</v>
      </c>
      <c r="O28" s="616">
        <v>0</v>
      </c>
      <c r="P28" s="594"/>
      <c r="Q28" s="570"/>
    </row>
    <row r="29" spans="2:17">
      <c r="B29" t="s">
        <v>1041</v>
      </c>
      <c r="C29" t="s">
        <v>1033</v>
      </c>
      <c r="D29">
        <v>0</v>
      </c>
      <c r="E29" s="93"/>
      <c r="F29" s="93">
        <v>46095</v>
      </c>
      <c r="G29" s="93"/>
      <c r="H29" s="93"/>
      <c r="J29" s="219">
        <v>46095</v>
      </c>
      <c r="K29" s="616">
        <v>0</v>
      </c>
      <c r="L29" s="616">
        <v>0</v>
      </c>
      <c r="M29" s="616">
        <v>17</v>
      </c>
      <c r="N29" s="616">
        <v>0</v>
      </c>
      <c r="O29" s="45">
        <v>0</v>
      </c>
      <c r="P29" s="594"/>
    </row>
    <row r="30" spans="2:17">
      <c r="B30" t="s">
        <v>1042</v>
      </c>
      <c r="C30" t="s">
        <v>1034</v>
      </c>
      <c r="D30">
        <v>0</v>
      </c>
      <c r="E30" s="93"/>
      <c r="F30" s="93">
        <v>46126</v>
      </c>
      <c r="G30" s="93"/>
      <c r="H30" s="93"/>
      <c r="J30" s="219">
        <v>46126</v>
      </c>
      <c r="K30" s="616">
        <v>0</v>
      </c>
      <c r="L30" s="616">
        <v>0</v>
      </c>
      <c r="M30" s="616">
        <v>11</v>
      </c>
      <c r="N30" s="616">
        <v>0</v>
      </c>
      <c r="O30" s="45">
        <v>0</v>
      </c>
      <c r="P30" s="594"/>
    </row>
    <row r="31" spans="2:17">
      <c r="B31" t="s">
        <v>1043</v>
      </c>
      <c r="C31" t="s">
        <v>1044</v>
      </c>
      <c r="D31">
        <v>0</v>
      </c>
      <c r="E31" s="93"/>
      <c r="F31" s="93">
        <v>46250</v>
      </c>
      <c r="G31" s="93"/>
      <c r="H31" s="93"/>
      <c r="J31" s="219">
        <v>46250</v>
      </c>
      <c r="K31" s="616">
        <v>0</v>
      </c>
      <c r="L31" s="616">
        <v>0</v>
      </c>
      <c r="M31" s="616">
        <v>15</v>
      </c>
      <c r="N31" s="616">
        <v>0</v>
      </c>
      <c r="O31" s="616">
        <v>0</v>
      </c>
      <c r="P31" s="594"/>
    </row>
    <row r="32" spans="2:17">
      <c r="B32" t="s">
        <v>1045</v>
      </c>
      <c r="C32" t="s">
        <v>1005</v>
      </c>
      <c r="D32">
        <v>0</v>
      </c>
      <c r="E32" s="93"/>
      <c r="F32" s="93">
        <v>46370</v>
      </c>
      <c r="G32" s="93"/>
      <c r="H32" s="93"/>
      <c r="J32" s="219">
        <v>46370</v>
      </c>
      <c r="K32" s="616">
        <v>0</v>
      </c>
      <c r="L32" s="616">
        <v>0</v>
      </c>
      <c r="M32" s="616">
        <v>13</v>
      </c>
      <c r="N32" s="616">
        <v>0</v>
      </c>
      <c r="O32" s="45">
        <v>0</v>
      </c>
      <c r="P32" s="594"/>
    </row>
    <row r="33" spans="2:16">
      <c r="B33" t="s">
        <v>1046</v>
      </c>
      <c r="C33" t="s">
        <v>1047</v>
      </c>
      <c r="D33">
        <v>0</v>
      </c>
      <c r="E33" s="93"/>
      <c r="F33" s="93">
        <v>46552</v>
      </c>
      <c r="G33" s="93"/>
      <c r="H33" s="93"/>
      <c r="J33" s="219">
        <v>46552</v>
      </c>
      <c r="K33" s="616">
        <v>0</v>
      </c>
      <c r="L33" s="616">
        <v>0</v>
      </c>
      <c r="M33" s="616">
        <v>16</v>
      </c>
      <c r="N33" s="616">
        <v>0</v>
      </c>
      <c r="O33" s="616">
        <v>0</v>
      </c>
      <c r="P33" s="594"/>
    </row>
    <row r="34" spans="2:16">
      <c r="B34" t="s">
        <v>1048</v>
      </c>
      <c r="C34" t="s">
        <v>1049</v>
      </c>
      <c r="D34">
        <v>0</v>
      </c>
      <c r="E34" s="93"/>
      <c r="F34" s="93">
        <v>46613</v>
      </c>
      <c r="G34" s="93"/>
      <c r="H34" s="93"/>
      <c r="J34" s="219">
        <v>46613</v>
      </c>
      <c r="K34" s="616">
        <v>0</v>
      </c>
      <c r="L34" s="616">
        <v>0</v>
      </c>
      <c r="M34" s="616">
        <v>0</v>
      </c>
      <c r="N34" s="616">
        <v>0</v>
      </c>
      <c r="O34" s="45">
        <v>0</v>
      </c>
      <c r="P34" s="594"/>
    </row>
    <row r="35" spans="2:16">
      <c r="B35" t="s">
        <v>1050</v>
      </c>
      <c r="C35" t="s">
        <v>857</v>
      </c>
      <c r="D35">
        <v>0</v>
      </c>
      <c r="E35" s="93"/>
      <c r="F35" s="93">
        <v>46613</v>
      </c>
      <c r="G35" s="93"/>
      <c r="H35" s="93"/>
      <c r="J35" s="219">
        <v>46613</v>
      </c>
      <c r="K35" s="616">
        <v>0</v>
      </c>
      <c r="L35" s="616">
        <v>0</v>
      </c>
      <c r="M35" s="616">
        <v>0</v>
      </c>
      <c r="N35" s="616">
        <v>0</v>
      </c>
      <c r="O35" s="616">
        <v>0</v>
      </c>
      <c r="P35" s="594"/>
    </row>
    <row r="37" spans="2:16" ht="43.2">
      <c r="B37" t="s">
        <v>816</v>
      </c>
      <c r="C37" t="s">
        <v>1000</v>
      </c>
      <c r="D37" t="s">
        <v>1001</v>
      </c>
      <c r="E37" t="s">
        <v>1002</v>
      </c>
      <c r="F37" t="s">
        <v>1003</v>
      </c>
      <c r="G37" t="s">
        <v>1035</v>
      </c>
      <c r="H37" t="s">
        <v>1036</v>
      </c>
      <c r="I37" s="45" t="s">
        <v>821</v>
      </c>
      <c r="J37" s="45" t="s">
        <v>588</v>
      </c>
      <c r="K37" s="45" t="s">
        <v>1004</v>
      </c>
      <c r="L37" s="45" t="s">
        <v>1006</v>
      </c>
      <c r="M37" s="45" t="s">
        <v>822</v>
      </c>
      <c r="N37" s="45" t="s">
        <v>1037</v>
      </c>
      <c r="O37" s="45" t="s">
        <v>818</v>
      </c>
    </row>
    <row r="38" spans="2:16">
      <c r="B38" t="s">
        <v>1039</v>
      </c>
      <c r="C38" t="s">
        <v>1040</v>
      </c>
      <c r="D38">
        <v>0</v>
      </c>
      <c r="F38" s="93">
        <v>46095</v>
      </c>
      <c r="I38" s="616">
        <v>0</v>
      </c>
      <c r="K38" s="219">
        <v>46114</v>
      </c>
      <c r="L38" s="45">
        <v>14</v>
      </c>
      <c r="M38" s="616">
        <v>0</v>
      </c>
      <c r="N38" s="45">
        <v>0</v>
      </c>
      <c r="O38" s="45">
        <v>0</v>
      </c>
    </row>
    <row r="39" spans="2:16" ht="28.8">
      <c r="B39" t="s">
        <v>1041</v>
      </c>
      <c r="C39" t="s">
        <v>1033</v>
      </c>
      <c r="D39">
        <v>0</v>
      </c>
      <c r="F39" s="93">
        <v>46095</v>
      </c>
      <c r="H39" s="93">
        <v>46082</v>
      </c>
      <c r="I39" s="616">
        <v>0</v>
      </c>
      <c r="K39" s="45" t="s">
        <v>1054</v>
      </c>
      <c r="M39" s="616">
        <v>1</v>
      </c>
      <c r="N39" s="45">
        <v>0</v>
      </c>
      <c r="O39" s="45">
        <v>0</v>
      </c>
    </row>
    <row r="40" spans="2:16">
      <c r="B40" t="s">
        <v>1042</v>
      </c>
      <c r="C40" t="s">
        <v>1034</v>
      </c>
      <c r="D40">
        <v>0</v>
      </c>
      <c r="F40" s="93">
        <v>46126</v>
      </c>
      <c r="I40" s="616">
        <v>0</v>
      </c>
      <c r="K40" s="219">
        <v>46133</v>
      </c>
      <c r="L40" s="45">
        <v>5</v>
      </c>
      <c r="M40" s="616">
        <v>0</v>
      </c>
      <c r="N40" s="45">
        <v>0</v>
      </c>
      <c r="O40" s="45">
        <v>0</v>
      </c>
    </row>
    <row r="41" spans="2:16">
      <c r="B41" t="s">
        <v>1043</v>
      </c>
      <c r="C41" t="s">
        <v>1044</v>
      </c>
      <c r="D41">
        <v>0</v>
      </c>
      <c r="F41" s="93">
        <v>46250</v>
      </c>
      <c r="I41" s="616">
        <v>0</v>
      </c>
      <c r="K41" s="219">
        <v>46257</v>
      </c>
      <c r="L41" s="45">
        <v>9</v>
      </c>
      <c r="M41" s="616">
        <v>0</v>
      </c>
      <c r="N41" s="45">
        <v>0</v>
      </c>
      <c r="O41" s="45">
        <v>0</v>
      </c>
    </row>
    <row r="42" spans="2:16">
      <c r="B42" t="s">
        <v>1045</v>
      </c>
      <c r="C42" t="s">
        <v>1005</v>
      </c>
      <c r="D42">
        <v>0</v>
      </c>
      <c r="F42" s="93">
        <v>46370</v>
      </c>
      <c r="I42" s="616">
        <v>0</v>
      </c>
      <c r="K42" s="219">
        <v>46370</v>
      </c>
      <c r="L42" s="45">
        <v>13</v>
      </c>
      <c r="M42" s="616">
        <v>0</v>
      </c>
      <c r="N42" s="45">
        <v>0</v>
      </c>
      <c r="O42" s="45">
        <v>0</v>
      </c>
    </row>
    <row r="43" spans="2:16">
      <c r="B43" t="s">
        <v>1046</v>
      </c>
      <c r="C43" t="s">
        <v>1047</v>
      </c>
      <c r="D43">
        <v>0</v>
      </c>
      <c r="F43" s="93">
        <v>46552</v>
      </c>
      <c r="I43" s="616">
        <v>0</v>
      </c>
      <c r="K43" s="219">
        <v>46548</v>
      </c>
      <c r="L43" s="45">
        <v>19</v>
      </c>
      <c r="M43" s="616">
        <v>0</v>
      </c>
      <c r="N43" s="45">
        <v>0</v>
      </c>
      <c r="O43" s="45">
        <v>0</v>
      </c>
    </row>
    <row r="44" spans="2:16">
      <c r="B44" t="s">
        <v>1048</v>
      </c>
      <c r="C44" t="s">
        <v>1049</v>
      </c>
      <c r="D44">
        <v>0</v>
      </c>
      <c r="F44" s="93">
        <v>46613</v>
      </c>
      <c r="I44" s="616">
        <v>0</v>
      </c>
      <c r="K44" s="219">
        <v>46609</v>
      </c>
      <c r="L44" s="45">
        <v>3</v>
      </c>
      <c r="M44" s="616">
        <v>0</v>
      </c>
      <c r="N44" s="45">
        <v>0</v>
      </c>
      <c r="O44" s="45">
        <v>0</v>
      </c>
    </row>
    <row r="45" spans="2:16">
      <c r="B45" t="s">
        <v>1050</v>
      </c>
      <c r="C45" t="s">
        <v>857</v>
      </c>
      <c r="D45">
        <v>0</v>
      </c>
      <c r="F45" s="93">
        <v>46613</v>
      </c>
      <c r="I45" s="616">
        <v>0</v>
      </c>
      <c r="K45" s="219">
        <v>46609</v>
      </c>
      <c r="L45" s="45">
        <v>3</v>
      </c>
      <c r="M45" s="616">
        <v>0</v>
      </c>
      <c r="N45" s="45">
        <v>0</v>
      </c>
      <c r="O45" s="45">
        <v>0</v>
      </c>
    </row>
  </sheetData>
  <mergeCells count="1">
    <mergeCell ref="A1:G1"/>
  </mergeCells>
  <conditionalFormatting sqref="F4:F11">
    <cfRule type="cellIs" dxfId="12" priority="1" stopIfTrue="1" operator="equal">
      <formula>"A"</formula>
    </cfRule>
    <cfRule type="cellIs" dxfId="11" priority="2" stopIfTrue="1" operator="equal">
      <formula>"F"</formula>
    </cfRule>
    <cfRule type="cellIs" dxfId="10" priority="3" stopIfTrue="1" operator="equal">
      <formula>$Y4</formula>
    </cfRule>
  </conditionalFormatting>
  <pageMargins left="0.7" right="0.7" top="0.75" bottom="0.75" header="0.3" footer="0.3"/>
  <pageSetup paperSize="9" orientation="portrait" r:id="rId1"/>
  <headerFooter>
    <oddFooter>&amp;L_x000D_&amp;1#&amp;"Calibri"&amp;10&amp;K000000 Data sensitivity - Public</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228E-BB8C-44CB-9DB2-BA0C06DDE375}">
  <dimension ref="A1:X14"/>
  <sheetViews>
    <sheetView zoomScale="70" zoomScaleNormal="70" workbookViewId="0">
      <selection activeCell="G22" sqref="G22"/>
    </sheetView>
  </sheetViews>
  <sheetFormatPr defaultRowHeight="14.4"/>
  <cols>
    <col min="1" max="1" width="8.33203125" customWidth="1"/>
    <col min="2" max="2" width="15.5546875" customWidth="1"/>
    <col min="3" max="3" width="23.88671875" customWidth="1"/>
    <col min="4" max="4" width="45.44140625" customWidth="1"/>
    <col min="5" max="5" width="32.5546875" customWidth="1"/>
    <col min="6" max="6" width="28.44140625" customWidth="1"/>
    <col min="7" max="7" width="27.109375" customWidth="1"/>
    <col min="8" max="10" width="18.109375" customWidth="1"/>
    <col min="11" max="13" width="28.44140625" customWidth="1"/>
    <col min="14" max="14" width="36.44140625" customWidth="1"/>
    <col min="15" max="24" width="28.44140625" customWidth="1"/>
  </cols>
  <sheetData>
    <row r="1" spans="1:24" s="45" customFormat="1" ht="42">
      <c r="A1" s="980" t="s">
        <v>698</v>
      </c>
      <c r="B1" s="980" t="s">
        <v>39</v>
      </c>
      <c r="C1" s="986" t="s">
        <v>699</v>
      </c>
      <c r="D1" s="980" t="s">
        <v>700</v>
      </c>
      <c r="E1" s="980" t="s">
        <v>926</v>
      </c>
      <c r="F1" s="980" t="s">
        <v>925</v>
      </c>
      <c r="G1" s="985" t="s">
        <v>701</v>
      </c>
      <c r="H1" s="985" t="s">
        <v>226</v>
      </c>
      <c r="I1" s="984" t="s">
        <v>702</v>
      </c>
      <c r="J1" s="984" t="s">
        <v>703</v>
      </c>
      <c r="K1" s="983" t="s">
        <v>704</v>
      </c>
      <c r="L1" s="983" t="s">
        <v>705</v>
      </c>
      <c r="M1" s="981" t="s">
        <v>706</v>
      </c>
      <c r="N1" s="981" t="s">
        <v>707</v>
      </c>
      <c r="O1" s="981" t="s">
        <v>924</v>
      </c>
      <c r="P1" s="981" t="s">
        <v>708</v>
      </c>
      <c r="Q1" s="983" t="s">
        <v>709</v>
      </c>
      <c r="R1" s="983" t="s">
        <v>710</v>
      </c>
      <c r="S1" s="983" t="s">
        <v>711</v>
      </c>
      <c r="T1" s="982" t="s">
        <v>712</v>
      </c>
      <c r="U1" s="981" t="s">
        <v>713</v>
      </c>
      <c r="V1" s="981" t="s">
        <v>923</v>
      </c>
      <c r="W1" s="981" t="s">
        <v>922</v>
      </c>
      <c r="X1" s="980" t="s">
        <v>670</v>
      </c>
    </row>
    <row r="2" spans="1:24" s="621" customFormat="1" ht="24.9" customHeight="1">
      <c r="A2" s="975">
        <v>1</v>
      </c>
      <c r="B2" s="979" t="s">
        <v>1071</v>
      </c>
      <c r="C2" s="979" t="s">
        <v>1082</v>
      </c>
      <c r="D2" s="979" t="s">
        <v>1023</v>
      </c>
      <c r="E2" s="975" t="s">
        <v>382</v>
      </c>
      <c r="F2" s="975" t="s">
        <v>1028</v>
      </c>
      <c r="G2" s="1054" t="s">
        <v>886</v>
      </c>
      <c r="H2" s="975" t="s">
        <v>1029</v>
      </c>
      <c r="I2" s="975">
        <v>26167</v>
      </c>
      <c r="J2" s="975"/>
      <c r="K2" s="977">
        <v>46263</v>
      </c>
      <c r="L2" s="975"/>
      <c r="M2" s="975"/>
      <c r="N2" s="975" t="s">
        <v>1173</v>
      </c>
      <c r="O2" s="978"/>
      <c r="P2" s="977" t="s">
        <v>714</v>
      </c>
      <c r="Q2" s="977">
        <v>46341</v>
      </c>
      <c r="R2" s="977"/>
      <c r="S2" s="977"/>
      <c r="T2" s="976" t="str">
        <f t="shared" ref="T2:T10" si="0">+IF(ISBLANK(S2),"",(S2-L2))</f>
        <v/>
      </c>
      <c r="U2" s="975"/>
      <c r="V2" s="975">
        <v>1085600</v>
      </c>
      <c r="W2" s="1068">
        <f>+J2/I2</f>
        <v>0</v>
      </c>
      <c r="X2" s="975" t="s">
        <v>984</v>
      </c>
    </row>
    <row r="3" spans="1:24" s="621" customFormat="1" ht="24.9" customHeight="1">
      <c r="A3" s="975">
        <v>2</v>
      </c>
      <c r="B3" s="979" t="s">
        <v>1071</v>
      </c>
      <c r="C3" s="979" t="s">
        <v>1081</v>
      </c>
      <c r="D3" s="979" t="s">
        <v>1078</v>
      </c>
      <c r="E3" s="975" t="s">
        <v>382</v>
      </c>
      <c r="F3" s="975" t="s">
        <v>1028</v>
      </c>
      <c r="G3" s="975" t="s">
        <v>888</v>
      </c>
      <c r="H3" s="975" t="s">
        <v>1029</v>
      </c>
      <c r="I3" s="975">
        <v>9160</v>
      </c>
      <c r="J3" s="975"/>
      <c r="K3" s="977">
        <v>46268</v>
      </c>
      <c r="L3" s="975"/>
      <c r="M3" s="975"/>
      <c r="N3" s="975" t="s">
        <v>1173</v>
      </c>
      <c r="O3" s="978"/>
      <c r="P3" s="977" t="s">
        <v>714</v>
      </c>
      <c r="Q3" s="977">
        <v>46370</v>
      </c>
      <c r="R3" s="977"/>
      <c r="S3" s="977"/>
      <c r="T3" s="976" t="str">
        <f t="shared" si="0"/>
        <v/>
      </c>
      <c r="U3" s="975"/>
      <c r="V3" s="975">
        <v>9229840</v>
      </c>
      <c r="W3" s="1068">
        <f t="shared" ref="W3:W10" si="1">+J3/I3</f>
        <v>0</v>
      </c>
      <c r="X3" s="975"/>
    </row>
    <row r="4" spans="1:24" s="621" customFormat="1" ht="24.9" customHeight="1">
      <c r="A4" s="975">
        <v>3</v>
      </c>
      <c r="B4" s="979" t="s">
        <v>1071</v>
      </c>
      <c r="C4" s="979" t="s">
        <v>1080</v>
      </c>
      <c r="D4" s="979" t="s">
        <v>1024</v>
      </c>
      <c r="E4" s="975" t="s">
        <v>382</v>
      </c>
      <c r="F4" s="975" t="s">
        <v>1028</v>
      </c>
      <c r="G4" s="975" t="s">
        <v>1030</v>
      </c>
      <c r="H4" s="975" t="s">
        <v>232</v>
      </c>
      <c r="I4" s="975">
        <v>25452</v>
      </c>
      <c r="J4" s="975"/>
      <c r="K4" s="977">
        <v>46274</v>
      </c>
      <c r="L4" s="975"/>
      <c r="M4" s="975"/>
      <c r="N4" s="975" t="s">
        <v>1173</v>
      </c>
      <c r="O4" s="978"/>
      <c r="P4" s="977" t="s">
        <v>714</v>
      </c>
      <c r="Q4" s="977">
        <v>46387</v>
      </c>
      <c r="R4" s="977"/>
      <c r="S4" s="977"/>
      <c r="T4" s="976" t="str">
        <f t="shared" si="0"/>
        <v/>
      </c>
      <c r="U4" s="975"/>
      <c r="V4" s="975">
        <v>1474500</v>
      </c>
      <c r="W4" s="1068">
        <f t="shared" si="1"/>
        <v>0</v>
      </c>
      <c r="X4" s="975"/>
    </row>
    <row r="5" spans="1:24" s="621" customFormat="1" ht="24.9" customHeight="1">
      <c r="A5" s="975">
        <v>4</v>
      </c>
      <c r="B5" s="979" t="s">
        <v>1071</v>
      </c>
      <c r="C5" s="979" t="s">
        <v>1079</v>
      </c>
      <c r="D5" s="979" t="s">
        <v>1025</v>
      </c>
      <c r="E5" s="975" t="s">
        <v>382</v>
      </c>
      <c r="F5" s="975" t="s">
        <v>1028</v>
      </c>
      <c r="G5" s="975" t="s">
        <v>896</v>
      </c>
      <c r="H5" s="975" t="s">
        <v>1031</v>
      </c>
      <c r="I5" s="975">
        <v>29206</v>
      </c>
      <c r="J5" s="975"/>
      <c r="K5" s="977">
        <v>46278</v>
      </c>
      <c r="L5" s="977"/>
      <c r="M5" s="975"/>
      <c r="N5" s="975" t="s">
        <v>1174</v>
      </c>
      <c r="O5" s="978" t="s">
        <v>1177</v>
      </c>
      <c r="P5" s="977" t="s">
        <v>714</v>
      </c>
      <c r="Q5" s="977">
        <v>46401</v>
      </c>
      <c r="R5" s="977"/>
      <c r="S5" s="977"/>
      <c r="T5" s="976" t="str">
        <f t="shared" si="0"/>
        <v/>
      </c>
      <c r="U5" s="975"/>
      <c r="V5" s="975">
        <v>2212000</v>
      </c>
      <c r="W5" s="1068">
        <f t="shared" si="1"/>
        <v>0</v>
      </c>
      <c r="X5" s="975"/>
    </row>
    <row r="6" spans="1:24" s="621" customFormat="1" ht="24.9" customHeight="1">
      <c r="A6" s="975">
        <v>5</v>
      </c>
      <c r="B6" s="979" t="s">
        <v>1071</v>
      </c>
      <c r="C6" s="979" t="s">
        <v>1083</v>
      </c>
      <c r="D6" s="979" t="s">
        <v>1026</v>
      </c>
      <c r="E6" s="975" t="s">
        <v>382</v>
      </c>
      <c r="F6" s="975" t="s">
        <v>1028</v>
      </c>
      <c r="G6" s="975" t="s">
        <v>1032</v>
      </c>
      <c r="H6" s="975" t="s">
        <v>1031</v>
      </c>
      <c r="I6" s="975">
        <v>5688</v>
      </c>
      <c r="J6" s="975"/>
      <c r="K6" s="977">
        <v>46282</v>
      </c>
      <c r="L6" s="977"/>
      <c r="M6" s="975"/>
      <c r="N6" s="975" t="s">
        <v>1175</v>
      </c>
      <c r="O6" s="978" t="s">
        <v>1178</v>
      </c>
      <c r="P6" s="977" t="s">
        <v>714</v>
      </c>
      <c r="Q6" s="977">
        <v>46414</v>
      </c>
      <c r="R6" s="977"/>
      <c r="S6" s="977"/>
      <c r="T6" s="976" t="str">
        <f t="shared" si="0"/>
        <v/>
      </c>
      <c r="U6" s="975"/>
      <c r="V6" s="975">
        <v>324720</v>
      </c>
      <c r="W6" s="1068">
        <f t="shared" si="1"/>
        <v>0</v>
      </c>
      <c r="X6" s="975"/>
    </row>
    <row r="7" spans="1:24" s="621" customFormat="1" ht="24.9" customHeight="1">
      <c r="A7" s="975">
        <v>6</v>
      </c>
      <c r="B7" s="979" t="s">
        <v>1071</v>
      </c>
      <c r="C7" s="979" t="s">
        <v>1084</v>
      </c>
      <c r="D7" s="979" t="s">
        <v>1027</v>
      </c>
      <c r="E7" s="975" t="s">
        <v>382</v>
      </c>
      <c r="F7" s="975" t="s">
        <v>1028</v>
      </c>
      <c r="G7" s="975" t="s">
        <v>1085</v>
      </c>
      <c r="H7" s="975" t="s">
        <v>226</v>
      </c>
      <c r="I7" s="975">
        <v>171</v>
      </c>
      <c r="J7" s="975">
        <v>171</v>
      </c>
      <c r="K7" s="977">
        <v>46291</v>
      </c>
      <c r="L7" s="977">
        <v>46298</v>
      </c>
      <c r="M7" s="975" t="s">
        <v>1232</v>
      </c>
      <c r="N7" s="975" t="s">
        <v>1175</v>
      </c>
      <c r="O7" s="978" t="s">
        <v>1178</v>
      </c>
      <c r="P7" s="977" t="s">
        <v>714</v>
      </c>
      <c r="Q7" s="977">
        <v>46433</v>
      </c>
      <c r="R7" s="977"/>
      <c r="S7" s="977"/>
      <c r="T7" s="976" t="str">
        <f t="shared" si="0"/>
        <v/>
      </c>
      <c r="U7" s="975"/>
      <c r="V7" s="975">
        <v>105400</v>
      </c>
      <c r="W7" s="1068">
        <f t="shared" si="1"/>
        <v>1</v>
      </c>
      <c r="X7" s="975"/>
    </row>
    <row r="8" spans="1:24" s="621" customFormat="1" ht="24.9" customHeight="1">
      <c r="A8" s="975">
        <v>7</v>
      </c>
      <c r="B8" s="979" t="s">
        <v>1071</v>
      </c>
      <c r="C8" s="979" t="s">
        <v>1086</v>
      </c>
      <c r="D8" s="979" t="s">
        <v>1087</v>
      </c>
      <c r="E8" s="975" t="s">
        <v>1091</v>
      </c>
      <c r="F8" s="975" t="s">
        <v>1028</v>
      </c>
      <c r="G8" s="975" t="s">
        <v>1088</v>
      </c>
      <c r="H8" s="975" t="s">
        <v>232</v>
      </c>
      <c r="I8" s="975">
        <v>5855.09</v>
      </c>
      <c r="J8" s="975">
        <v>5855</v>
      </c>
      <c r="K8" s="977">
        <v>46249</v>
      </c>
      <c r="L8" s="977">
        <v>46216</v>
      </c>
      <c r="M8" s="975" t="s">
        <v>1180</v>
      </c>
      <c r="N8" s="975" t="s">
        <v>1176</v>
      </c>
      <c r="O8" s="978" t="s">
        <v>1179</v>
      </c>
      <c r="P8" s="977" t="s">
        <v>714</v>
      </c>
      <c r="Q8" s="977">
        <v>46273</v>
      </c>
      <c r="R8" s="977"/>
      <c r="S8" s="977"/>
      <c r="T8" s="976" t="str">
        <f t="shared" si="0"/>
        <v/>
      </c>
      <c r="U8" s="975"/>
      <c r="V8" s="975">
        <v>10350400</v>
      </c>
      <c r="W8" s="1068">
        <f t="shared" si="1"/>
        <v>0.99998462875890892</v>
      </c>
      <c r="X8" s="975"/>
    </row>
    <row r="9" spans="1:24" s="621" customFormat="1" ht="24.9" customHeight="1">
      <c r="A9" s="975">
        <v>8</v>
      </c>
      <c r="B9" s="979" t="s">
        <v>1071</v>
      </c>
      <c r="C9" s="979" t="s">
        <v>1089</v>
      </c>
      <c r="D9" s="979" t="s">
        <v>1090</v>
      </c>
      <c r="E9" s="975" t="s">
        <v>1091</v>
      </c>
      <c r="F9" s="975" t="s">
        <v>1028</v>
      </c>
      <c r="G9" s="975" t="s">
        <v>1095</v>
      </c>
      <c r="H9" s="975" t="s">
        <v>233</v>
      </c>
      <c r="I9" s="975">
        <v>164</v>
      </c>
      <c r="J9" s="975">
        <v>110</v>
      </c>
      <c r="K9" s="977">
        <v>46247</v>
      </c>
      <c r="L9" s="977">
        <v>46218</v>
      </c>
      <c r="M9" s="975" t="s">
        <v>1188</v>
      </c>
      <c r="N9" s="975" t="s">
        <v>1176</v>
      </c>
      <c r="O9" s="978" t="s">
        <v>1179</v>
      </c>
      <c r="P9" s="977" t="s">
        <v>714</v>
      </c>
      <c r="Q9" s="977">
        <v>46312</v>
      </c>
      <c r="R9" s="977"/>
      <c r="S9" s="977"/>
      <c r="T9" s="976" t="str">
        <f t="shared" si="0"/>
        <v/>
      </c>
      <c r="U9" s="975"/>
      <c r="V9" s="975">
        <v>95000</v>
      </c>
      <c r="W9" s="1068">
        <f t="shared" si="1"/>
        <v>0.67073170731707321</v>
      </c>
      <c r="X9" s="975"/>
    </row>
    <row r="10" spans="1:24" s="621" customFormat="1" ht="24.9" customHeight="1">
      <c r="A10" s="975">
        <v>9</v>
      </c>
      <c r="B10" s="979" t="s">
        <v>1071</v>
      </c>
      <c r="C10" s="979" t="s">
        <v>1092</v>
      </c>
      <c r="D10" s="979" t="s">
        <v>1093</v>
      </c>
      <c r="E10" s="975" t="s">
        <v>1091</v>
      </c>
      <c r="F10" s="975" t="s">
        <v>1028</v>
      </c>
      <c r="G10" s="975" t="s">
        <v>1094</v>
      </c>
      <c r="H10" s="975" t="s">
        <v>233</v>
      </c>
      <c r="I10" s="975">
        <v>82</v>
      </c>
      <c r="J10" s="975">
        <v>82</v>
      </c>
      <c r="K10" s="977">
        <v>46254</v>
      </c>
      <c r="L10" s="977">
        <v>46247</v>
      </c>
      <c r="M10" s="975" t="s">
        <v>1189</v>
      </c>
      <c r="N10" s="975" t="s">
        <v>1176</v>
      </c>
      <c r="O10" s="978" t="s">
        <v>1179</v>
      </c>
      <c r="P10" s="977" t="s">
        <v>714</v>
      </c>
      <c r="Q10" s="977">
        <v>46303</v>
      </c>
      <c r="R10" s="977"/>
      <c r="S10" s="977"/>
      <c r="T10" s="976" t="str">
        <f t="shared" si="0"/>
        <v/>
      </c>
      <c r="U10" s="975"/>
      <c r="V10" s="975">
        <v>22500</v>
      </c>
      <c r="W10" s="1068">
        <f t="shared" si="1"/>
        <v>1</v>
      </c>
      <c r="X10" s="975"/>
    </row>
    <row r="11" spans="1:24">
      <c r="P11" s="1117"/>
    </row>
    <row r="12" spans="1:24">
      <c r="K12" s="974"/>
      <c r="L12" s="819"/>
    </row>
    <row r="13" spans="1:24">
      <c r="L13" s="591"/>
    </row>
    <row r="14" spans="1:24">
      <c r="K14" s="477"/>
    </row>
  </sheetData>
  <autoFilter ref="A1:X10" xr:uid="{B30E0C7E-98B1-40E5-8194-9AF3A31D50EB}"/>
  <conditionalFormatting sqref="W2:W10">
    <cfRule type="dataBar" priority="1">
      <dataBar>
        <cfvo type="num" val="0"/>
        <cfvo type="num" val="1"/>
        <color rgb="FF00B050"/>
      </dataBar>
      <extLst>
        <ext xmlns:x14="http://schemas.microsoft.com/office/spreadsheetml/2009/9/main" uri="{B025F937-C7B1-47D3-B67F-A62EFF666E3E}">
          <x14:id>{01095410-1ED0-4F3A-8057-8B172EBA9D3F}</x14:id>
        </ext>
      </extLst>
    </cfRule>
  </conditionalFormatting>
  <dataValidations count="5">
    <dataValidation allowBlank="1" prompt="Details to be collected from Mr Ahmad Shaikh" sqref="K1 D1:F1" xr:uid="{16A636F8-E78B-439D-BED6-D9217097AD53}"/>
    <dataValidation allowBlank="1" prompt="UPDATED BY KHATEEB MUHAMMAD MUHYIDDEEN" sqref="T1 C1" xr:uid="{CD712E1E-2908-450D-AF29-9F9F9D23411D}"/>
    <dataValidation allowBlank="1" showInputMessage="1" showErrorMessage="1" prompt="Actual Date Arrived" sqref="S1" xr:uid="{AB5D4CC6-0C69-426C-829D-AEE412A5C6BD}"/>
    <dataValidation allowBlank="1" showInputMessage="1" prompt="Expected Date of Arrival" sqref="R1" xr:uid="{5436AFBD-FBE8-4132-A18D-FB970D669A26}"/>
    <dataValidation allowBlank="1" showInputMessage="1" prompt="As per P6 Schedule or in very rare case Expert Judgement" sqref="Q1" xr:uid="{177730AB-950C-4F79-9EDA-6E85A046D285}"/>
  </dataValidations>
  <pageMargins left="0.7" right="0.7" top="0.75" bottom="0.75" header="0.3" footer="0.3"/>
  <pageSetup paperSize="9" orientation="portrait" r:id="rId1"/>
  <headerFooter>
    <oddFooter>&amp;L_x000D_&amp;1#&amp;"Aptos"&amp;10&amp;K000000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01095410-1ED0-4F3A-8057-8B172EBA9D3F}">
            <x14:dataBar minLength="0" maxLength="100" gradient="0">
              <x14:cfvo type="num">
                <xm:f>0</xm:f>
              </x14:cfvo>
              <x14:cfvo type="num">
                <xm:f>1</xm:f>
              </x14:cfvo>
              <x14:negativeFillColor rgb="FFFF0000"/>
              <x14:axisColor rgb="FF000000"/>
            </x14:dataBar>
          </x14:cfRule>
          <xm:sqref>W2:W10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073F-6BB1-4887-A63C-89940E7E0D7A}">
  <sheetPr codeName="Sheet6">
    <tabColor theme="0" tint="-0.499984740745262"/>
    <pageSetUpPr fitToPage="1"/>
  </sheetPr>
  <dimension ref="A1:O101"/>
  <sheetViews>
    <sheetView topLeftCell="A9" zoomScale="70" zoomScaleNormal="70" workbookViewId="0">
      <selection activeCell="F17" sqref="F17:G17"/>
    </sheetView>
  </sheetViews>
  <sheetFormatPr defaultColWidth="9.109375" defaultRowHeight="14.4"/>
  <cols>
    <col min="1" max="1" width="6" style="58" customWidth="1"/>
    <col min="2" max="2" width="11.44140625" style="58" customWidth="1"/>
    <col min="3" max="3" width="17" style="58" customWidth="1"/>
    <col min="4" max="4" width="54" style="58" customWidth="1"/>
    <col min="5" max="5" width="26.33203125" style="58" customWidth="1"/>
    <col min="6" max="6" width="56.33203125" style="58" customWidth="1"/>
    <col min="7" max="7" width="51.44140625" style="58" customWidth="1"/>
    <col min="8" max="8" width="17" customWidth="1"/>
    <col min="9" max="9" width="19.88671875" customWidth="1"/>
    <col min="10" max="11" width="15.44140625" customWidth="1"/>
    <col min="12" max="12" width="18.33203125" customWidth="1"/>
    <col min="13" max="13" width="19.88671875" customWidth="1"/>
    <col min="14" max="14" width="15.44140625" customWidth="1"/>
    <col min="15" max="15" width="32.44140625" bestFit="1" customWidth="1"/>
    <col min="16" max="16" width="38.109375" bestFit="1" customWidth="1"/>
    <col min="17" max="18" width="15.44140625" customWidth="1"/>
    <col min="19" max="19" width="19.33203125" customWidth="1"/>
    <col min="20" max="24" width="15.44140625" customWidth="1"/>
    <col min="25" max="25" width="16.44140625" customWidth="1"/>
    <col min="26" max="26" width="15.44140625" customWidth="1"/>
    <col min="27" max="27" width="42.109375" bestFit="1" customWidth="1"/>
    <col min="28" max="34" width="15.44140625" customWidth="1"/>
    <col min="35" max="35" width="22" customWidth="1"/>
  </cols>
  <sheetData>
    <row r="1" spans="1:15" ht="17.399999999999999" hidden="1">
      <c r="A1" s="49"/>
      <c r="B1" s="49"/>
      <c r="C1" s="49"/>
      <c r="D1" s="49"/>
      <c r="E1" s="49"/>
      <c r="F1" s="49"/>
      <c r="G1" s="49"/>
    </row>
    <row r="2" spans="1:15" ht="17.399999999999999" hidden="1">
      <c r="A2" s="50"/>
      <c r="B2" s="52"/>
      <c r="C2" s="52"/>
      <c r="D2" s="52"/>
      <c r="E2" s="52"/>
      <c r="F2" s="52"/>
      <c r="G2" s="52"/>
    </row>
    <row r="3" spans="1:15" ht="17.399999999999999" hidden="1">
      <c r="A3" s="50"/>
      <c r="B3" s="52"/>
      <c r="C3" s="52"/>
      <c r="D3" s="52"/>
      <c r="E3" s="52"/>
      <c r="F3" s="52"/>
      <c r="G3" s="52"/>
      <c r="M3" s="93">
        <f>'General Information'!L1</f>
        <v>46315</v>
      </c>
      <c r="N3" s="13" t="s">
        <v>49</v>
      </c>
      <c r="O3" s="13" t="s">
        <v>734</v>
      </c>
    </row>
    <row r="4" spans="1:15" ht="17.399999999999999" hidden="1">
      <c r="A4" s="50"/>
      <c r="B4" s="51"/>
      <c r="C4" s="51"/>
      <c r="D4" s="51"/>
      <c r="E4" s="51"/>
      <c r="F4" s="51"/>
      <c r="G4" s="51"/>
      <c r="N4" t="s">
        <v>590</v>
      </c>
      <c r="O4" t="s">
        <v>48</v>
      </c>
    </row>
    <row r="5" spans="1:15" ht="17.399999999999999" hidden="1">
      <c r="A5" s="50"/>
      <c r="B5" s="52"/>
      <c r="C5" s="52"/>
      <c r="D5" s="52"/>
      <c r="E5" s="52"/>
      <c r="F5" s="52"/>
      <c r="G5" s="52"/>
      <c r="N5" t="s">
        <v>105</v>
      </c>
      <c r="O5" t="s">
        <v>57</v>
      </c>
    </row>
    <row r="6" spans="1:15" ht="17.399999999999999" hidden="1">
      <c r="A6" s="50"/>
      <c r="B6" s="52"/>
      <c r="C6" s="52"/>
      <c r="D6" s="52"/>
      <c r="E6" s="52"/>
      <c r="F6" s="52"/>
      <c r="G6" s="52"/>
      <c r="O6" t="s">
        <v>735</v>
      </c>
    </row>
    <row r="7" spans="1:15" hidden="1">
      <c r="A7" s="54"/>
      <c r="B7" s="53"/>
      <c r="C7" s="53"/>
      <c r="D7" s="53"/>
      <c r="E7" s="53"/>
      <c r="F7" s="53"/>
      <c r="G7" s="53"/>
      <c r="O7" t="s">
        <v>736</v>
      </c>
    </row>
    <row r="8" spans="1:15" ht="34.5" hidden="1" customHeight="1">
      <c r="A8" s="56"/>
      <c r="B8" s="55"/>
      <c r="C8" s="55"/>
      <c r="D8" s="55"/>
      <c r="E8" s="55"/>
      <c r="F8" s="55"/>
      <c r="G8" s="55"/>
      <c r="O8" t="s">
        <v>737</v>
      </c>
    </row>
    <row r="9" spans="1:15" ht="36.9" customHeight="1">
      <c r="A9" s="56"/>
      <c r="B9" s="2043" t="s">
        <v>738</v>
      </c>
      <c r="C9" s="2044"/>
      <c r="D9" s="2044"/>
      <c r="E9" s="2044"/>
      <c r="F9" s="2044"/>
      <c r="G9" s="2044"/>
      <c r="H9" s="2044"/>
      <c r="I9" s="2044"/>
      <c r="J9" s="2044"/>
    </row>
    <row r="10" spans="1:15" ht="57.6" customHeight="1">
      <c r="A10" s="53"/>
      <c r="B10" s="939" t="s">
        <v>207</v>
      </c>
      <c r="C10" s="939" t="s">
        <v>208</v>
      </c>
      <c r="D10" s="939" t="s">
        <v>209</v>
      </c>
      <c r="E10" s="939" t="s">
        <v>734</v>
      </c>
      <c r="F10" s="2041" t="s">
        <v>211</v>
      </c>
      <c r="G10" s="2042"/>
      <c r="H10" s="939" t="s">
        <v>213</v>
      </c>
      <c r="I10" s="940" t="s">
        <v>214</v>
      </c>
      <c r="J10" s="940" t="s">
        <v>215</v>
      </c>
    </row>
    <row r="11" spans="1:15" s="443" customFormat="1" ht="55.2" customHeight="1">
      <c r="A11" s="568"/>
      <c r="B11" s="941">
        <v>1</v>
      </c>
      <c r="C11" s="942"/>
      <c r="D11" s="943"/>
      <c r="E11" s="941"/>
      <c r="F11" s="2039"/>
      <c r="G11" s="2040"/>
      <c r="H11" s="95"/>
      <c r="I11" s="94"/>
      <c r="J11" s="96">
        <f>I11-C11</f>
        <v>0</v>
      </c>
    </row>
    <row r="12" spans="1:15" ht="55.2" customHeight="1">
      <c r="A12" s="57"/>
      <c r="B12" s="941">
        <f t="shared" ref="B12:B16" si="0">+B11+1</f>
        <v>2</v>
      </c>
      <c r="C12" s="942"/>
      <c r="D12" s="943"/>
      <c r="E12" s="941"/>
      <c r="F12" s="2039"/>
      <c r="G12" s="2040"/>
      <c r="H12" s="95"/>
      <c r="I12" s="94"/>
      <c r="J12" s="96">
        <f>I12-C12</f>
        <v>0</v>
      </c>
    </row>
    <row r="13" spans="1:15" ht="55.2" customHeight="1">
      <c r="A13" s="57"/>
      <c r="B13" s="941">
        <f t="shared" si="0"/>
        <v>3</v>
      </c>
      <c r="C13" s="942"/>
      <c r="D13" s="943"/>
      <c r="E13" s="941"/>
      <c r="F13" s="2039"/>
      <c r="G13" s="2040"/>
      <c r="H13" s="95"/>
      <c r="I13" s="94"/>
      <c r="J13" s="96">
        <f t="shared" ref="J13" si="1">I13-C13</f>
        <v>0</v>
      </c>
    </row>
    <row r="14" spans="1:15" ht="55.2" customHeight="1">
      <c r="A14" s="57"/>
      <c r="B14" s="941">
        <f t="shared" si="0"/>
        <v>4</v>
      </c>
      <c r="C14" s="942"/>
      <c r="D14" s="943"/>
      <c r="E14" s="941"/>
      <c r="F14" s="2039"/>
      <c r="G14" s="2040"/>
      <c r="H14" s="95"/>
      <c r="I14" s="94"/>
      <c r="J14" s="96">
        <f t="shared" ref="J14" si="2">I14-C14</f>
        <v>0</v>
      </c>
    </row>
    <row r="15" spans="1:15" ht="55.2" customHeight="1">
      <c r="A15" s="57"/>
      <c r="B15" s="941">
        <f t="shared" si="0"/>
        <v>5</v>
      </c>
      <c r="C15" s="942"/>
      <c r="D15" s="943"/>
      <c r="E15" s="941"/>
      <c r="F15" s="2039"/>
      <c r="G15" s="2040"/>
      <c r="H15" s="95"/>
      <c r="I15" s="94"/>
      <c r="J15" s="96"/>
    </row>
    <row r="16" spans="1:15" ht="55.2" customHeight="1">
      <c r="A16" s="57"/>
      <c r="B16" s="941">
        <f t="shared" si="0"/>
        <v>6</v>
      </c>
      <c r="C16" s="942"/>
      <c r="D16" s="943"/>
      <c r="E16" s="941"/>
      <c r="F16" s="2039"/>
      <c r="G16" s="2040"/>
      <c r="H16" s="95"/>
      <c r="I16" s="94"/>
      <c r="J16" s="96"/>
    </row>
    <row r="17" spans="1:10" ht="55.2" customHeight="1">
      <c r="A17" s="57"/>
      <c r="B17" s="941">
        <v>7</v>
      </c>
      <c r="C17" s="942"/>
      <c r="D17" s="943"/>
      <c r="E17" s="941"/>
      <c r="F17" s="2039"/>
      <c r="G17" s="2040"/>
      <c r="H17" s="95"/>
      <c r="I17" s="94"/>
      <c r="J17" s="96"/>
    </row>
    <row r="18" spans="1:10" ht="55.2" customHeight="1">
      <c r="A18" s="57"/>
      <c r="B18" s="941">
        <v>8</v>
      </c>
      <c r="C18" s="942"/>
      <c r="D18" s="943"/>
      <c r="E18" s="941"/>
      <c r="F18" s="2039"/>
      <c r="G18" s="2040"/>
      <c r="H18" s="95"/>
      <c r="I18" s="94"/>
      <c r="J18" s="96"/>
    </row>
    <row r="19" spans="1:10" ht="55.2" customHeight="1">
      <c r="A19" s="57"/>
      <c r="B19" s="941">
        <v>9</v>
      </c>
      <c r="C19" s="942"/>
      <c r="D19" s="943"/>
      <c r="E19" s="941"/>
      <c r="F19" s="2039"/>
      <c r="G19" s="2040"/>
      <c r="H19" s="95"/>
      <c r="I19" s="94"/>
      <c r="J19" s="96"/>
    </row>
    <row r="20" spans="1:10" ht="55.2" customHeight="1">
      <c r="A20" s="57"/>
      <c r="B20" s="941">
        <v>10</v>
      </c>
      <c r="C20" s="942"/>
      <c r="D20" s="943"/>
      <c r="E20" s="941"/>
      <c r="F20" s="2039"/>
      <c r="G20" s="2040"/>
      <c r="H20" s="95"/>
      <c r="I20" s="94"/>
      <c r="J20" s="96"/>
    </row>
    <row r="21" spans="1:10" ht="55.2" customHeight="1">
      <c r="A21" s="57"/>
      <c r="B21" s="941">
        <v>11</v>
      </c>
      <c r="C21" s="942"/>
      <c r="D21" s="943"/>
      <c r="E21" s="941"/>
      <c r="F21" s="2039"/>
      <c r="G21" s="2040"/>
      <c r="H21" s="95"/>
      <c r="I21" s="94"/>
      <c r="J21" s="96"/>
    </row>
    <row r="22" spans="1:10" ht="55.2" customHeight="1">
      <c r="A22" s="57"/>
      <c r="B22" s="941">
        <v>12</v>
      </c>
      <c r="C22" s="942"/>
      <c r="D22" s="943"/>
      <c r="E22" s="941"/>
      <c r="F22" s="2039"/>
      <c r="G22" s="2040"/>
      <c r="H22" s="95"/>
      <c r="I22" s="94"/>
      <c r="J22" s="96"/>
    </row>
    <row r="23" spans="1:10" ht="55.2" customHeight="1">
      <c r="A23" s="57"/>
      <c r="B23" s="941">
        <v>13</v>
      </c>
      <c r="C23" s="942"/>
      <c r="D23" s="943"/>
      <c r="E23" s="941"/>
      <c r="F23" s="2039"/>
      <c r="G23" s="2040"/>
      <c r="H23" s="95"/>
      <c r="I23" s="94"/>
      <c r="J23" s="96"/>
    </row>
    <row r="24" spans="1:10" ht="55.2" customHeight="1">
      <c r="A24" s="57"/>
      <c r="B24" s="941">
        <v>14</v>
      </c>
      <c r="C24" s="942"/>
      <c r="D24" s="943"/>
      <c r="E24" s="941"/>
      <c r="F24" s="2039"/>
      <c r="G24" s="2040"/>
      <c r="H24" s="95"/>
      <c r="I24" s="94"/>
      <c r="J24" s="96"/>
    </row>
    <row r="25" spans="1:10" ht="55.2" customHeight="1">
      <c r="A25" s="57"/>
      <c r="B25" s="941">
        <v>15</v>
      </c>
      <c r="C25" s="942"/>
      <c r="D25" s="943"/>
      <c r="E25" s="941"/>
      <c r="F25" s="2039"/>
      <c r="G25" s="2040"/>
      <c r="H25" s="95"/>
      <c r="I25" s="94"/>
      <c r="J25" s="96"/>
    </row>
    <row r="26" spans="1:10" ht="55.2" customHeight="1">
      <c r="A26" s="57"/>
      <c r="B26" s="941">
        <v>16</v>
      </c>
      <c r="C26" s="942"/>
      <c r="D26" s="943"/>
      <c r="E26" s="941"/>
      <c r="F26" s="2039"/>
      <c r="G26" s="2040"/>
      <c r="H26" s="95"/>
      <c r="I26" s="94"/>
      <c r="J26" s="96"/>
    </row>
    <row r="27" spans="1:10" ht="55.2" customHeight="1">
      <c r="A27" s="57"/>
      <c r="B27" s="941">
        <v>17</v>
      </c>
      <c r="C27" s="942"/>
      <c r="D27" s="943"/>
      <c r="E27" s="941"/>
      <c r="F27" s="2039"/>
      <c r="G27" s="2040"/>
      <c r="H27" s="95"/>
      <c r="I27" s="94"/>
      <c r="J27" s="96"/>
    </row>
    <row r="28" spans="1:10" ht="55.2" customHeight="1">
      <c r="A28" s="57"/>
      <c r="B28" s="941">
        <v>18</v>
      </c>
      <c r="C28" s="942"/>
      <c r="D28" s="943"/>
      <c r="E28" s="941"/>
      <c r="F28" s="2039"/>
      <c r="G28" s="2040"/>
      <c r="H28" s="95"/>
      <c r="I28" s="94"/>
      <c r="J28" s="96"/>
    </row>
    <row r="29" spans="1:10" ht="55.2" customHeight="1">
      <c r="A29" s="57"/>
      <c r="B29" s="941">
        <v>19</v>
      </c>
      <c r="C29" s="942"/>
      <c r="D29" s="943"/>
      <c r="E29" s="941"/>
      <c r="F29" s="2039"/>
      <c r="G29" s="2040"/>
      <c r="H29" s="95"/>
      <c r="I29" s="94"/>
      <c r="J29" s="96"/>
    </row>
    <row r="30" spans="1:10" ht="55.2" customHeight="1">
      <c r="A30" s="57"/>
      <c r="B30" s="941">
        <v>20</v>
      </c>
      <c r="C30" s="942"/>
      <c r="D30" s="943"/>
      <c r="E30" s="941"/>
      <c r="F30" s="2039"/>
      <c r="G30" s="2040"/>
      <c r="H30" s="95"/>
      <c r="I30" s="94"/>
      <c r="J30" s="96"/>
    </row>
    <row r="31" spans="1:10" ht="55.2" customHeight="1">
      <c r="A31" s="57"/>
      <c r="B31" s="941">
        <v>21</v>
      </c>
      <c r="C31" s="942"/>
      <c r="D31" s="943"/>
      <c r="E31" s="941"/>
      <c r="F31" s="2039"/>
      <c r="G31" s="2040"/>
      <c r="H31" s="95"/>
      <c r="I31" s="94"/>
      <c r="J31" s="96"/>
    </row>
    <row r="32" spans="1:10" ht="55.2" customHeight="1">
      <c r="A32" s="57"/>
      <c r="B32" s="941">
        <v>22</v>
      </c>
      <c r="C32" s="942"/>
      <c r="D32" s="943"/>
      <c r="E32" s="941"/>
      <c r="F32" s="2039"/>
      <c r="G32" s="2040"/>
      <c r="H32" s="95"/>
      <c r="I32" s="94"/>
      <c r="J32" s="96"/>
    </row>
    <row r="33" spans="1:10" ht="55.2" customHeight="1">
      <c r="A33" s="57"/>
      <c r="B33" s="941">
        <v>23</v>
      </c>
      <c r="C33" s="942"/>
      <c r="D33" s="943"/>
      <c r="E33" s="941"/>
      <c r="F33" s="2039"/>
      <c r="G33" s="2040"/>
      <c r="H33" s="95"/>
      <c r="I33" s="94"/>
      <c r="J33" s="96"/>
    </row>
    <row r="34" spans="1:10" ht="55.2" customHeight="1">
      <c r="A34" s="57"/>
      <c r="B34" s="941">
        <v>24</v>
      </c>
      <c r="C34" s="942"/>
      <c r="D34" s="943"/>
      <c r="E34" s="941"/>
      <c r="F34" s="2039"/>
      <c r="G34" s="2040"/>
      <c r="H34" s="95"/>
      <c r="I34" s="94"/>
      <c r="J34" s="96"/>
    </row>
    <row r="35" spans="1:10" ht="55.2" customHeight="1">
      <c r="A35" s="57"/>
      <c r="B35" s="941">
        <v>25</v>
      </c>
      <c r="C35" s="942"/>
      <c r="D35" s="943"/>
      <c r="E35" s="941"/>
      <c r="F35" s="2039"/>
      <c r="G35" s="2040"/>
      <c r="H35" s="95"/>
      <c r="I35" s="94"/>
      <c r="J35" s="96"/>
    </row>
    <row r="36" spans="1:10" ht="55.2" customHeight="1">
      <c r="A36" s="57"/>
      <c r="B36" s="941">
        <v>26</v>
      </c>
      <c r="C36" s="942"/>
      <c r="D36" s="943"/>
      <c r="E36" s="941"/>
      <c r="F36" s="2039"/>
      <c r="G36" s="2040"/>
      <c r="H36" s="95"/>
      <c r="I36" s="94"/>
      <c r="J36" s="96"/>
    </row>
    <row r="37" spans="1:10" ht="55.2" customHeight="1">
      <c r="A37" s="57"/>
      <c r="B37" s="941">
        <v>27</v>
      </c>
      <c r="C37" s="942"/>
      <c r="D37" s="943"/>
      <c r="E37" s="941"/>
      <c r="F37" s="2039"/>
      <c r="G37" s="2040"/>
      <c r="H37" s="95"/>
      <c r="I37" s="94"/>
      <c r="J37" s="96"/>
    </row>
    <row r="38" spans="1:10" ht="55.2" customHeight="1">
      <c r="A38" s="57"/>
      <c r="B38" s="941">
        <v>28</v>
      </c>
      <c r="C38" s="942"/>
      <c r="D38" s="943"/>
      <c r="E38" s="941"/>
      <c r="F38" s="2039"/>
      <c r="G38" s="2040"/>
      <c r="H38" s="95"/>
      <c r="I38" s="94"/>
      <c r="J38" s="96"/>
    </row>
    <row r="39" spans="1:10" ht="55.2" customHeight="1">
      <c r="A39" s="57"/>
      <c r="B39" s="941">
        <v>29</v>
      </c>
      <c r="C39" s="942"/>
      <c r="D39" s="943"/>
      <c r="E39" s="941"/>
      <c r="F39" s="2039"/>
      <c r="G39" s="2040"/>
      <c r="H39" s="95"/>
      <c r="I39" s="94"/>
      <c r="J39" s="96"/>
    </row>
    <row r="40" spans="1:10" ht="55.2" customHeight="1">
      <c r="A40" s="57"/>
      <c r="B40" s="941">
        <v>30</v>
      </c>
      <c r="C40" s="942"/>
      <c r="D40" s="943"/>
      <c r="E40" s="941"/>
      <c r="F40" s="2039"/>
      <c r="G40" s="2040"/>
      <c r="H40" s="95"/>
      <c r="I40" s="94"/>
      <c r="J40" s="96"/>
    </row>
    <row r="41" spans="1:10" ht="55.2" customHeight="1">
      <c r="A41" s="57"/>
      <c r="B41" s="941">
        <v>31</v>
      </c>
      <c r="C41" s="942"/>
      <c r="D41" s="943"/>
      <c r="E41" s="941"/>
      <c r="F41" s="2039"/>
      <c r="G41" s="2040"/>
      <c r="H41" s="95"/>
      <c r="I41" s="94"/>
      <c r="J41" s="96"/>
    </row>
    <row r="42" spans="1:10" ht="55.2" customHeight="1">
      <c r="A42" s="57"/>
      <c r="B42" s="941">
        <v>32</v>
      </c>
      <c r="C42" s="942"/>
      <c r="D42" s="943"/>
      <c r="E42" s="941"/>
      <c r="F42" s="2039"/>
      <c r="G42" s="2040"/>
      <c r="H42" s="95"/>
      <c r="I42" s="94"/>
      <c r="J42" s="96"/>
    </row>
    <row r="43" spans="1:10" ht="55.2" customHeight="1">
      <c r="A43" s="57"/>
      <c r="B43" s="941">
        <v>33</v>
      </c>
      <c r="C43" s="942"/>
      <c r="D43" s="943"/>
      <c r="E43" s="941"/>
      <c r="F43" s="2039"/>
      <c r="G43" s="2040"/>
      <c r="H43" s="95"/>
      <c r="I43" s="94"/>
      <c r="J43" s="96"/>
    </row>
    <row r="44" spans="1:10" ht="55.2" customHeight="1">
      <c r="A44" s="57"/>
      <c r="B44" s="941">
        <v>34</v>
      </c>
      <c r="C44" s="942"/>
      <c r="D44" s="943"/>
      <c r="E44" s="941"/>
      <c r="F44" s="2039"/>
      <c r="G44" s="2040"/>
      <c r="H44" s="95"/>
      <c r="I44" s="94"/>
      <c r="J44" s="96"/>
    </row>
    <row r="45" spans="1:10" ht="55.2" customHeight="1">
      <c r="A45" s="57"/>
      <c r="B45" s="941">
        <v>35</v>
      </c>
      <c r="C45" s="942"/>
      <c r="D45" s="943"/>
      <c r="E45" s="941"/>
      <c r="F45" s="2039"/>
      <c r="G45" s="2040"/>
      <c r="H45" s="95"/>
      <c r="I45" s="94"/>
      <c r="J45" s="96"/>
    </row>
    <row r="46" spans="1:10" ht="55.2" customHeight="1">
      <c r="A46" s="57"/>
      <c r="B46" s="941">
        <v>36</v>
      </c>
      <c r="C46" s="942"/>
      <c r="D46" s="943"/>
      <c r="E46" s="941"/>
      <c r="F46" s="2039"/>
      <c r="G46" s="2040"/>
      <c r="H46" s="95"/>
      <c r="I46" s="94"/>
      <c r="J46" s="96"/>
    </row>
    <row r="47" spans="1:10" ht="55.2" customHeight="1">
      <c r="A47" s="57"/>
      <c r="B47" s="941">
        <v>37</v>
      </c>
      <c r="C47" s="942"/>
      <c r="D47" s="943"/>
      <c r="E47" s="941"/>
      <c r="F47" s="2039"/>
      <c r="G47" s="2040"/>
      <c r="H47" s="95"/>
      <c r="I47" s="94"/>
      <c r="J47" s="96"/>
    </row>
    <row r="48" spans="1:10" ht="55.2" customHeight="1">
      <c r="A48" s="57"/>
      <c r="B48" s="941">
        <v>38</v>
      </c>
      <c r="C48" s="942"/>
      <c r="D48" s="943"/>
      <c r="E48" s="941"/>
      <c r="F48" s="2039"/>
      <c r="G48" s="2040"/>
      <c r="H48" s="95"/>
      <c r="I48" s="94"/>
      <c r="J48" s="96"/>
    </row>
    <row r="49" spans="1:10" ht="55.2" customHeight="1">
      <c r="A49" s="57"/>
      <c r="B49" s="941">
        <v>39</v>
      </c>
      <c r="C49" s="942"/>
      <c r="D49" s="943"/>
      <c r="E49" s="941"/>
      <c r="F49" s="2039"/>
      <c r="G49" s="2040"/>
      <c r="H49" s="95"/>
      <c r="I49" s="94"/>
      <c r="J49" s="96"/>
    </row>
    <row r="50" spans="1:10" ht="55.2" customHeight="1">
      <c r="A50" s="57"/>
      <c r="B50" s="941">
        <v>40</v>
      </c>
      <c r="C50" s="942"/>
      <c r="D50" s="943"/>
      <c r="E50" s="941"/>
      <c r="F50" s="2039"/>
      <c r="G50" s="2040"/>
      <c r="H50" s="95"/>
      <c r="I50" s="94"/>
      <c r="J50" s="96"/>
    </row>
    <row r="51" spans="1:10" ht="55.2" customHeight="1">
      <c r="A51" s="57"/>
      <c r="B51" s="941">
        <v>41</v>
      </c>
      <c r="C51" s="942"/>
      <c r="D51" s="943"/>
      <c r="E51" s="941"/>
      <c r="F51" s="2039"/>
      <c r="G51" s="2040"/>
      <c r="H51" s="95"/>
      <c r="I51" s="94"/>
      <c r="J51" s="96"/>
    </row>
    <row r="52" spans="1:10" ht="55.2" customHeight="1">
      <c r="A52" s="57"/>
      <c r="B52" s="941">
        <v>42</v>
      </c>
      <c r="C52" s="942"/>
      <c r="D52" s="943"/>
      <c r="E52" s="941"/>
      <c r="F52" s="2039"/>
      <c r="G52" s="2040"/>
      <c r="H52" s="95"/>
      <c r="I52" s="94"/>
      <c r="J52" s="96"/>
    </row>
    <row r="53" spans="1:10" ht="55.2" customHeight="1">
      <c r="A53" s="57"/>
      <c r="B53" s="941">
        <v>43</v>
      </c>
      <c r="C53" s="942"/>
      <c r="D53" s="943"/>
      <c r="E53" s="941"/>
      <c r="F53" s="2039"/>
      <c r="G53" s="2040"/>
      <c r="H53" s="95"/>
      <c r="I53" s="94"/>
      <c r="J53" s="96"/>
    </row>
    <row r="54" spans="1:10" ht="55.2" customHeight="1">
      <c r="A54" s="57"/>
      <c r="B54" s="941">
        <v>44</v>
      </c>
      <c r="C54" s="942"/>
      <c r="D54" s="943"/>
      <c r="E54" s="941"/>
      <c r="F54" s="2039"/>
      <c r="G54" s="2040"/>
      <c r="H54" s="95"/>
      <c r="I54" s="94"/>
      <c r="J54" s="96"/>
    </row>
    <row r="55" spans="1:10" ht="55.2" customHeight="1">
      <c r="A55" s="57"/>
      <c r="B55" s="941">
        <v>45</v>
      </c>
      <c r="C55" s="942"/>
      <c r="D55" s="943"/>
      <c r="E55" s="941"/>
      <c r="F55" s="2039"/>
      <c r="G55" s="2040"/>
      <c r="H55" s="95"/>
      <c r="I55" s="94"/>
      <c r="J55" s="96"/>
    </row>
    <row r="56" spans="1:10" ht="55.2" customHeight="1">
      <c r="A56" s="57"/>
      <c r="B56" s="941">
        <v>46</v>
      </c>
      <c r="C56" s="942"/>
      <c r="D56" s="943"/>
      <c r="E56" s="941"/>
      <c r="F56" s="2039"/>
      <c r="G56" s="2040"/>
      <c r="H56" s="95"/>
      <c r="I56" s="94"/>
      <c r="J56" s="96"/>
    </row>
    <row r="57" spans="1:10" ht="55.2" customHeight="1">
      <c r="A57" s="57"/>
      <c r="B57" s="941">
        <v>47</v>
      </c>
      <c r="C57" s="942"/>
      <c r="D57" s="943"/>
      <c r="E57" s="941"/>
      <c r="F57" s="2039"/>
      <c r="G57" s="2040"/>
      <c r="H57" s="95"/>
      <c r="I57" s="94"/>
      <c r="J57" s="96"/>
    </row>
    <row r="58" spans="1:10" ht="55.2" customHeight="1">
      <c r="A58" s="57"/>
      <c r="B58" s="941">
        <v>48</v>
      </c>
      <c r="C58" s="942"/>
      <c r="D58" s="943"/>
      <c r="E58" s="941"/>
      <c r="F58" s="2039"/>
      <c r="G58" s="2040"/>
      <c r="H58" s="95"/>
      <c r="I58" s="94"/>
      <c r="J58" s="96"/>
    </row>
    <row r="59" spans="1:10" ht="55.2" customHeight="1">
      <c r="A59" s="57"/>
      <c r="B59" s="941">
        <v>49</v>
      </c>
      <c r="C59" s="942"/>
      <c r="D59" s="943"/>
      <c r="E59" s="941"/>
      <c r="F59" s="2039"/>
      <c r="G59" s="2040"/>
      <c r="H59" s="95"/>
      <c r="I59" s="94"/>
      <c r="J59" s="96"/>
    </row>
    <row r="60" spans="1:10" ht="55.2" customHeight="1">
      <c r="A60" s="57"/>
      <c r="B60" s="941">
        <v>50</v>
      </c>
      <c r="C60" s="942"/>
      <c r="D60" s="943"/>
      <c r="E60" s="941"/>
      <c r="F60" s="2039"/>
      <c r="G60" s="2040"/>
      <c r="H60" s="95"/>
      <c r="I60" s="94"/>
      <c r="J60" s="96"/>
    </row>
    <row r="61" spans="1:10" ht="57.6" customHeight="1">
      <c r="A61"/>
      <c r="B61"/>
      <c r="C61"/>
      <c r="D61"/>
      <c r="E61"/>
      <c r="F61"/>
      <c r="G61"/>
    </row>
    <row r="62" spans="1:10">
      <c r="A62"/>
      <c r="B62"/>
      <c r="C62"/>
      <c r="D62"/>
      <c r="E62"/>
      <c r="F62"/>
      <c r="G62"/>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52">
    <mergeCell ref="F20:G20"/>
    <mergeCell ref="F21:G21"/>
    <mergeCell ref="F22:G22"/>
    <mergeCell ref="F23:G23"/>
    <mergeCell ref="F24:G24"/>
    <mergeCell ref="F15:G15"/>
    <mergeCell ref="F16:G16"/>
    <mergeCell ref="F17:G17"/>
    <mergeCell ref="F18:G18"/>
    <mergeCell ref="F19:G19"/>
    <mergeCell ref="B9:J9"/>
    <mergeCell ref="F11:G11"/>
    <mergeCell ref="F12:G12"/>
    <mergeCell ref="F13:G13"/>
    <mergeCell ref="F14:G1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9:G49"/>
    <mergeCell ref="F40:G40"/>
    <mergeCell ref="F41:G41"/>
    <mergeCell ref="F42:G42"/>
    <mergeCell ref="F43:G43"/>
    <mergeCell ref="F44:G44"/>
    <mergeCell ref="F60:G60"/>
    <mergeCell ref="F10:G10"/>
    <mergeCell ref="F55:G55"/>
    <mergeCell ref="F56:G56"/>
    <mergeCell ref="F57:G57"/>
    <mergeCell ref="F58:G58"/>
    <mergeCell ref="F59:G59"/>
    <mergeCell ref="F50:G50"/>
    <mergeCell ref="F51:G51"/>
    <mergeCell ref="F52:G52"/>
    <mergeCell ref="F53:G53"/>
    <mergeCell ref="F54:G54"/>
    <mergeCell ref="F45:G45"/>
    <mergeCell ref="F46:G46"/>
    <mergeCell ref="F47:G47"/>
    <mergeCell ref="F48:G48"/>
  </mergeCells>
  <dataValidations count="2">
    <dataValidation type="list" allowBlank="1" showInputMessage="1" showErrorMessage="1" sqref="H11:H60" xr:uid="{609D7632-8751-46CC-B6D4-6A4EDEB90116}">
      <formula1>$N$4:$N$5</formula1>
    </dataValidation>
    <dataValidation type="list" allowBlank="1" showInputMessage="1" showErrorMessage="1" sqref="E11:E20" xr:uid="{91798FE9-E08D-4577-87A7-A1EAF2B09BD3}">
      <formula1>$O$4:$O$8</formula1>
    </dataValidation>
  </dataValidations>
  <pageMargins left="0.75" right="0.75" top="1.2" bottom="1" header="0.3" footer="0.3"/>
  <pageSetup paperSize="8" scale="69" fitToHeight="50" orientation="landscape" r:id="rId1"/>
  <headerFooter>
    <oddHeader>&amp;L&amp;"Janna LT,Bold"&amp;24MODON RISK REGISTER&amp;R&amp;G</oddHeader>
    <oddFooter>&amp;L&amp;"Janna LT,Regular"Document Reference Number: ORG1-06-002-MOD-TS0-0-PRM-TEM-1126-00Rev: 00Issued: 7 March 2016_x000D_&amp;1#&amp;"Calibri"&amp;10&amp;K000000 Data sensitivity - Public&amp;R&amp;"Janna LT,Regular"&amp;F&amp;APage &amp;P of &amp;N</oddFooter>
  </headerFooter>
  <colBreaks count="1" manualBreakCount="1">
    <brk id="25" max="1048575" man="1"/>
  </colBreaks>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tabColor theme="4" tint="0.79998168889431442"/>
  </sheetPr>
  <dimension ref="A1:Q15"/>
  <sheetViews>
    <sheetView workbookViewId="0">
      <selection activeCell="I25" sqref="I25"/>
    </sheetView>
  </sheetViews>
  <sheetFormatPr defaultRowHeight="14.4"/>
  <cols>
    <col min="1" max="1" width="23" customWidth="1"/>
    <col min="2" max="2" width="12.6640625" customWidth="1"/>
    <col min="3" max="3" width="13.33203125" customWidth="1"/>
    <col min="4" max="8" width="12.6640625" customWidth="1"/>
    <col min="9" max="9" width="14.88671875" customWidth="1"/>
    <col min="10" max="11" width="12.6640625" customWidth="1"/>
    <col min="16" max="16" width="11.33203125" bestFit="1" customWidth="1"/>
    <col min="17" max="17" width="12.33203125" bestFit="1" customWidth="1"/>
  </cols>
  <sheetData>
    <row r="1" spans="1:17" ht="21.6" thickBot="1">
      <c r="A1" s="135" t="s">
        <v>616</v>
      </c>
      <c r="B1" s="136"/>
      <c r="C1" s="136"/>
      <c r="D1" s="136"/>
      <c r="E1" s="136"/>
      <c r="F1" s="136"/>
      <c r="G1" s="136"/>
      <c r="H1" s="136"/>
      <c r="I1" s="136"/>
      <c r="J1" s="136"/>
      <c r="K1" s="137"/>
      <c r="P1" s="59" t="str">
        <f>'General Information'!$K$1</f>
        <v>Data Date</v>
      </c>
      <c r="Q1" s="60">
        <f>'General Information'!$L$1</f>
        <v>46315</v>
      </c>
    </row>
    <row r="2" spans="1:17" ht="18">
      <c r="A2" s="132" t="s">
        <v>794</v>
      </c>
      <c r="B2" s="130"/>
      <c r="C2" s="130"/>
      <c r="D2" s="130"/>
      <c r="E2" s="130"/>
      <c r="F2" s="130"/>
      <c r="G2" s="130"/>
      <c r="H2" s="130"/>
      <c r="I2" s="130"/>
      <c r="J2" s="130"/>
      <c r="K2" s="131"/>
    </row>
    <row r="3" spans="1:17" ht="15.6">
      <c r="A3" s="2047" t="s">
        <v>795</v>
      </c>
      <c r="B3" s="1445"/>
      <c r="C3" s="1445"/>
      <c r="D3" s="1445"/>
      <c r="E3" s="1446"/>
      <c r="F3" s="1447" t="s">
        <v>796</v>
      </c>
      <c r="G3" s="1445"/>
      <c r="H3" s="1445"/>
      <c r="I3" s="1445"/>
      <c r="J3" s="1445"/>
      <c r="K3" s="1446"/>
    </row>
    <row r="4" spans="1:17" ht="15.6">
      <c r="A4" s="133" t="s">
        <v>797</v>
      </c>
      <c r="B4" s="120" t="s">
        <v>798</v>
      </c>
      <c r="C4" s="120" t="s">
        <v>799</v>
      </c>
      <c r="D4" s="120" t="s">
        <v>800</v>
      </c>
      <c r="E4" s="121" t="s">
        <v>338</v>
      </c>
      <c r="F4" s="119" t="s">
        <v>801</v>
      </c>
      <c r="G4" s="120" t="s">
        <v>802</v>
      </c>
      <c r="H4" s="120" t="s">
        <v>803</v>
      </c>
      <c r="I4" s="120" t="s">
        <v>804</v>
      </c>
      <c r="J4" s="120" t="s">
        <v>805</v>
      </c>
      <c r="K4" s="121"/>
    </row>
    <row r="5" spans="1:17" ht="15.6">
      <c r="A5" s="134">
        <v>381</v>
      </c>
      <c r="B5" s="126">
        <v>199</v>
      </c>
      <c r="C5" s="126">
        <v>34</v>
      </c>
      <c r="D5" s="126">
        <v>148</v>
      </c>
      <c r="E5" s="127">
        <f>D5/A5</f>
        <v>0.3884514435695538</v>
      </c>
      <c r="F5" s="128">
        <f>+C5</f>
        <v>34</v>
      </c>
      <c r="G5" s="126">
        <v>30</v>
      </c>
      <c r="H5" s="126">
        <v>0</v>
      </c>
      <c r="I5" s="129">
        <v>4</v>
      </c>
      <c r="J5" s="2045">
        <f>+G5+H5-I5</f>
        <v>26</v>
      </c>
      <c r="K5" s="2046"/>
    </row>
    <row r="6" spans="1:17" ht="18">
      <c r="A6" s="2048" t="s">
        <v>806</v>
      </c>
      <c r="B6" s="1320"/>
      <c r="C6" s="1321"/>
      <c r="D6" s="1319" t="s">
        <v>807</v>
      </c>
      <c r="E6" s="1320"/>
      <c r="F6" s="1320"/>
      <c r="G6" s="1321"/>
      <c r="H6" s="1319" t="s">
        <v>808</v>
      </c>
      <c r="I6" s="1320"/>
      <c r="J6" s="1320"/>
      <c r="K6" s="1321"/>
    </row>
    <row r="7" spans="1:17" ht="15.6" customHeight="1">
      <c r="A7" s="2049"/>
      <c r="B7" s="1323"/>
      <c r="C7" s="1324"/>
      <c r="D7" s="1327" t="s">
        <v>809</v>
      </c>
      <c r="E7" s="1328"/>
      <c r="F7" s="1328" t="s">
        <v>810</v>
      </c>
      <c r="G7" s="1332"/>
      <c r="H7" s="1322"/>
      <c r="I7" s="1323"/>
      <c r="J7" s="1323"/>
      <c r="K7" s="1324"/>
    </row>
    <row r="8" spans="1:17" ht="15.6">
      <c r="A8" s="133" t="s">
        <v>811</v>
      </c>
      <c r="B8" s="120" t="s">
        <v>812</v>
      </c>
      <c r="C8" s="121" t="s">
        <v>813</v>
      </c>
      <c r="D8" s="119" t="s">
        <v>811</v>
      </c>
      <c r="E8" s="120" t="s">
        <v>812</v>
      </c>
      <c r="F8" s="120" t="s">
        <v>811</v>
      </c>
      <c r="G8" s="121" t="s">
        <v>812</v>
      </c>
      <c r="H8" s="119" t="s">
        <v>811</v>
      </c>
      <c r="I8" s="120" t="s">
        <v>812</v>
      </c>
      <c r="J8" s="120" t="s">
        <v>805</v>
      </c>
      <c r="K8" s="121"/>
    </row>
    <row r="9" spans="1:17" ht="15.6">
      <c r="A9" s="123">
        <v>183</v>
      </c>
      <c r="B9" s="123">
        <v>168</v>
      </c>
      <c r="C9" s="125">
        <f>A9-B9</f>
        <v>15</v>
      </c>
      <c r="D9" s="122">
        <v>24</v>
      </c>
      <c r="E9" s="123">
        <v>22</v>
      </c>
      <c r="F9" s="123">
        <v>215</v>
      </c>
      <c r="G9" s="124">
        <v>211</v>
      </c>
      <c r="H9" s="122">
        <v>25</v>
      </c>
      <c r="I9" s="123">
        <v>29</v>
      </c>
      <c r="J9" s="2045">
        <f>H9-I9</f>
        <v>-4</v>
      </c>
      <c r="K9" s="2046"/>
    </row>
    <row r="13" spans="1:17">
      <c r="G13" s="795"/>
      <c r="H13" s="795" t="s">
        <v>733</v>
      </c>
    </row>
    <row r="15" spans="1:17">
      <c r="H15" s="795"/>
    </row>
  </sheetData>
  <mergeCells count="9">
    <mergeCell ref="J9:K9"/>
    <mergeCell ref="A3:E3"/>
    <mergeCell ref="F3:K3"/>
    <mergeCell ref="J5:K5"/>
    <mergeCell ref="A6:C7"/>
    <mergeCell ref="D6:G6"/>
    <mergeCell ref="H6:K7"/>
    <mergeCell ref="D7:E7"/>
    <mergeCell ref="F7:G7"/>
  </mergeCells>
  <conditionalFormatting sqref="I5">
    <cfRule type="cellIs" dxfId="9"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1">
      <dataBar>
        <cfvo type="min"/>
        <cfvo type="max"/>
        <color rgb="FF63C384"/>
      </dataBar>
      <extLst>
        <ext xmlns:x14="http://schemas.microsoft.com/office/spreadsheetml/2009/9/main" uri="{B025F937-C7B1-47D3-B67F-A62EFF666E3E}">
          <x14:id>{1AF72417-B906-459A-8D94-81B9ECE31928}</x14:id>
        </ext>
      </extLst>
    </cfRule>
  </conditionalFormatting>
  <pageMargins left="0.7" right="0.7" top="0.75" bottom="0.75" header="0.3" footer="0.3"/>
  <headerFooter>
    <oddFooter>&amp;L_x000D_&amp;1#&amp;"Calibri"&amp;10&amp;K000000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1AF72417-B906-459A-8D94-81B9ECE31928}">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AO54"/>
  <sheetViews>
    <sheetView topLeftCell="R28" zoomScale="85" zoomScaleNormal="85" workbookViewId="0">
      <selection activeCell="AG13" sqref="AG13"/>
    </sheetView>
  </sheetViews>
  <sheetFormatPr defaultColWidth="9.109375" defaultRowHeight="14.4"/>
  <cols>
    <col min="1" max="1" width="22.33203125" style="3" bestFit="1" customWidth="1"/>
    <col min="2" max="26" width="7.6640625" style="3" customWidth="1"/>
    <col min="27" max="40" width="5.6640625" style="3" customWidth="1"/>
    <col min="41" max="16384" width="9.109375" style="3"/>
  </cols>
  <sheetData>
    <row r="1" spans="1:26" ht="34.5" customHeight="1">
      <c r="A1" s="2067" t="s">
        <v>739</v>
      </c>
      <c r="B1" s="2068"/>
      <c r="C1" s="2068"/>
      <c r="D1" s="2068"/>
      <c r="E1" s="2068"/>
      <c r="F1" s="2068"/>
      <c r="G1" s="2068"/>
      <c r="H1" s="2068"/>
      <c r="I1" s="2068"/>
      <c r="J1" s="2068"/>
      <c r="K1" s="2068"/>
      <c r="L1" s="2068"/>
      <c r="M1" s="2068"/>
      <c r="N1" s="2068"/>
      <c r="O1" s="2068"/>
      <c r="P1" s="2068"/>
      <c r="Q1" s="2068"/>
      <c r="R1" s="2068"/>
      <c r="S1" s="2068"/>
      <c r="T1" s="2068"/>
      <c r="U1" s="2068"/>
      <c r="V1" s="2068"/>
      <c r="W1" s="2068"/>
      <c r="X1" s="2068"/>
      <c r="Y1" s="2068"/>
      <c r="Z1" s="2068"/>
    </row>
    <row r="2" spans="1:26" ht="59.7" customHeight="1">
      <c r="A2" s="61" t="s">
        <v>740</v>
      </c>
      <c r="B2" s="607">
        <f>+'EV-Chart Data'!A4</f>
        <v>46198</v>
      </c>
      <c r="C2" s="607">
        <f t="shared" ref="C2:P2" si="0">EOMONTH(B2,1)</f>
        <v>46234</v>
      </c>
      <c r="D2" s="607">
        <f t="shared" si="0"/>
        <v>46265</v>
      </c>
      <c r="E2" s="607">
        <f t="shared" si="0"/>
        <v>46295</v>
      </c>
      <c r="F2" s="607">
        <f t="shared" si="0"/>
        <v>46326</v>
      </c>
      <c r="G2" s="607">
        <f t="shared" si="0"/>
        <v>46356</v>
      </c>
      <c r="H2" s="607">
        <f t="shared" si="0"/>
        <v>46387</v>
      </c>
      <c r="I2" s="607">
        <f t="shared" si="0"/>
        <v>46418</v>
      </c>
      <c r="J2" s="607">
        <f t="shared" si="0"/>
        <v>46446</v>
      </c>
      <c r="K2" s="607">
        <f t="shared" si="0"/>
        <v>46477</v>
      </c>
      <c r="L2" s="607">
        <f t="shared" si="0"/>
        <v>46507</v>
      </c>
      <c r="M2" s="607">
        <f t="shared" si="0"/>
        <v>46538</v>
      </c>
      <c r="N2" s="607">
        <f t="shared" si="0"/>
        <v>46568</v>
      </c>
      <c r="O2" s="607">
        <f t="shared" si="0"/>
        <v>46599</v>
      </c>
      <c r="P2" s="607">
        <f t="shared" si="0"/>
        <v>46630</v>
      </c>
      <c r="Q2" s="607"/>
      <c r="R2" s="607"/>
      <c r="S2" s="607"/>
      <c r="T2" s="607"/>
      <c r="U2" s="607"/>
      <c r="V2" s="607"/>
      <c r="W2" s="607"/>
      <c r="X2" s="607"/>
      <c r="Y2" s="607"/>
      <c r="Z2" s="607"/>
    </row>
    <row r="3" spans="1:26" ht="34.5" customHeight="1">
      <c r="A3" s="62" t="s">
        <v>741</v>
      </c>
      <c r="B3" s="63">
        <v>13</v>
      </c>
      <c r="C3" s="63">
        <v>13</v>
      </c>
      <c r="D3" s="63">
        <v>13</v>
      </c>
      <c r="E3" s="63">
        <v>13</v>
      </c>
      <c r="F3" s="63">
        <v>13</v>
      </c>
      <c r="G3" s="63">
        <v>13</v>
      </c>
      <c r="H3" s="63">
        <v>13</v>
      </c>
      <c r="I3" s="63">
        <v>13</v>
      </c>
      <c r="J3" s="63">
        <v>13</v>
      </c>
      <c r="K3" s="63">
        <v>13</v>
      </c>
      <c r="L3" s="63">
        <v>13</v>
      </c>
      <c r="M3" s="63">
        <v>13</v>
      </c>
      <c r="N3" s="63">
        <v>13</v>
      </c>
      <c r="O3" s="63">
        <v>13</v>
      </c>
      <c r="P3" s="63">
        <v>13</v>
      </c>
      <c r="Q3" s="63"/>
      <c r="R3" s="63"/>
      <c r="S3" s="63"/>
      <c r="T3" s="63"/>
      <c r="U3" s="63"/>
      <c r="V3" s="63"/>
      <c r="W3" s="63"/>
      <c r="X3" s="63"/>
      <c r="Y3" s="63"/>
      <c r="Z3" s="63"/>
    </row>
    <row r="4" spans="1:26" ht="34.5" customHeight="1">
      <c r="A4" s="62" t="s">
        <v>742</v>
      </c>
      <c r="B4" s="63">
        <f>B3</f>
        <v>13</v>
      </c>
      <c r="C4" s="63">
        <f>B4+C3</f>
        <v>26</v>
      </c>
      <c r="D4" s="63">
        <f t="shared" ref="D4:P4" si="1">C4+D3</f>
        <v>39</v>
      </c>
      <c r="E4" s="63">
        <f t="shared" si="1"/>
        <v>52</v>
      </c>
      <c r="F4" s="63">
        <f t="shared" si="1"/>
        <v>65</v>
      </c>
      <c r="G4" s="63">
        <f t="shared" si="1"/>
        <v>78</v>
      </c>
      <c r="H4" s="63">
        <f t="shared" si="1"/>
        <v>91</v>
      </c>
      <c r="I4" s="63">
        <f t="shared" si="1"/>
        <v>104</v>
      </c>
      <c r="J4" s="63">
        <f t="shared" si="1"/>
        <v>117</v>
      </c>
      <c r="K4" s="63">
        <f t="shared" si="1"/>
        <v>130</v>
      </c>
      <c r="L4" s="63">
        <f t="shared" si="1"/>
        <v>143</v>
      </c>
      <c r="M4" s="63">
        <f t="shared" si="1"/>
        <v>156</v>
      </c>
      <c r="N4" s="63">
        <f t="shared" si="1"/>
        <v>169</v>
      </c>
      <c r="O4" s="63">
        <f t="shared" si="1"/>
        <v>182</v>
      </c>
      <c r="P4" s="63">
        <f t="shared" si="1"/>
        <v>195</v>
      </c>
      <c r="Q4" s="63"/>
      <c r="R4" s="63"/>
      <c r="S4" s="63"/>
      <c r="T4" s="63"/>
      <c r="U4" s="63"/>
      <c r="V4" s="63"/>
      <c r="W4" s="63"/>
      <c r="X4" s="63"/>
      <c r="Y4" s="63"/>
      <c r="Z4" s="63"/>
    </row>
    <row r="5" spans="1:26" ht="34.5" customHeight="1">
      <c r="A5" s="62" t="s">
        <v>743</v>
      </c>
      <c r="B5" s="63"/>
      <c r="C5" s="1128">
        <f>AVERAGE(18,18)</f>
        <v>18</v>
      </c>
      <c r="D5" s="1128">
        <f>AVERAGE(18,17,17,17)</f>
        <v>17.25</v>
      </c>
      <c r="E5" s="1128">
        <f>AVERAGE(17,17,17,17,17)</f>
        <v>17</v>
      </c>
      <c r="F5" s="1128">
        <f>AVERAGE(17,17,15)</f>
        <v>16.333333333333332</v>
      </c>
      <c r="G5" s="1128"/>
      <c r="H5" s="63"/>
      <c r="I5" s="63"/>
      <c r="J5" s="63"/>
      <c r="K5" s="63"/>
      <c r="L5" s="63"/>
      <c r="M5" s="63"/>
      <c r="N5" s="63"/>
      <c r="O5" s="63"/>
      <c r="P5" s="63"/>
      <c r="Q5" s="63"/>
      <c r="R5" s="63"/>
      <c r="S5" s="63"/>
      <c r="T5" s="63"/>
      <c r="U5" s="63"/>
      <c r="V5" s="63"/>
      <c r="W5" s="63"/>
      <c r="X5" s="63"/>
      <c r="Y5" s="63"/>
      <c r="Z5" s="63"/>
    </row>
    <row r="6" spans="1:26" ht="34.5" customHeight="1">
      <c r="A6" s="64" t="s">
        <v>744</v>
      </c>
      <c r="B6" s="65">
        <f>B5</f>
        <v>0</v>
      </c>
      <c r="C6" s="65">
        <f>C5+B6</f>
        <v>18</v>
      </c>
      <c r="D6" s="1175">
        <f>D5+C6</f>
        <v>35.25</v>
      </c>
      <c r="E6" s="1175">
        <f t="shared" ref="E6" si="2">E5+D6</f>
        <v>52.25</v>
      </c>
      <c r="F6" s="1175">
        <f t="shared" ref="F6" si="3">F5+E6</f>
        <v>68.583333333333329</v>
      </c>
      <c r="G6" s="1175">
        <f t="shared" ref="G6" si="4">G5+F6</f>
        <v>68.583333333333329</v>
      </c>
      <c r="H6" s="1175">
        <f t="shared" ref="H6" si="5">H5+G6</f>
        <v>68.583333333333329</v>
      </c>
      <c r="I6" s="1175">
        <f t="shared" ref="I6" si="6">I5+H6</f>
        <v>68.583333333333329</v>
      </c>
      <c r="J6" s="1175">
        <f t="shared" ref="J6" si="7">J5+I6</f>
        <v>68.583333333333329</v>
      </c>
      <c r="K6" s="1175">
        <f t="shared" ref="K6" si="8">K5+J6</f>
        <v>68.583333333333329</v>
      </c>
      <c r="L6" s="1175">
        <f t="shared" ref="L6" si="9">L5+K6</f>
        <v>68.583333333333329</v>
      </c>
      <c r="M6" s="1175">
        <f t="shared" ref="M6" si="10">M5+L6</f>
        <v>68.583333333333329</v>
      </c>
      <c r="N6" s="1175">
        <f t="shared" ref="N6" si="11">N5+M6</f>
        <v>68.583333333333329</v>
      </c>
      <c r="O6" s="1175">
        <f t="shared" ref="O6" si="12">O5+N6</f>
        <v>68.583333333333329</v>
      </c>
      <c r="P6" s="1175">
        <f t="shared" ref="P6" si="13">P5+O6</f>
        <v>68.583333333333329</v>
      </c>
      <c r="Q6" s="1175"/>
      <c r="R6" s="1175"/>
      <c r="S6" s="1175"/>
      <c r="T6" s="1175"/>
      <c r="U6" s="65"/>
      <c r="V6" s="65"/>
      <c r="W6" s="65"/>
      <c r="X6" s="65"/>
      <c r="Y6" s="65"/>
      <c r="Z6" s="65"/>
    </row>
    <row r="7" spans="1:26" ht="34.5" customHeight="1">
      <c r="A7" s="64" t="s">
        <v>745</v>
      </c>
      <c r="B7" s="65"/>
      <c r="C7" s="65"/>
      <c r="D7" s="65">
        <f>+D3</f>
        <v>13</v>
      </c>
      <c r="E7" s="65">
        <f t="shared" ref="E7:P7" si="14">+E3</f>
        <v>13</v>
      </c>
      <c r="F7" s="65">
        <f t="shared" si="14"/>
        <v>13</v>
      </c>
      <c r="G7" s="65">
        <f t="shared" si="14"/>
        <v>13</v>
      </c>
      <c r="H7" s="65">
        <f t="shared" si="14"/>
        <v>13</v>
      </c>
      <c r="I7" s="65">
        <f t="shared" si="14"/>
        <v>13</v>
      </c>
      <c r="J7" s="65">
        <f t="shared" si="14"/>
        <v>13</v>
      </c>
      <c r="K7" s="65">
        <f t="shared" si="14"/>
        <v>13</v>
      </c>
      <c r="L7" s="65">
        <f t="shared" si="14"/>
        <v>13</v>
      </c>
      <c r="M7" s="65">
        <f t="shared" si="14"/>
        <v>13</v>
      </c>
      <c r="N7" s="65">
        <f t="shared" si="14"/>
        <v>13</v>
      </c>
      <c r="O7" s="65">
        <f t="shared" si="14"/>
        <v>13</v>
      </c>
      <c r="P7" s="65">
        <f t="shared" si="14"/>
        <v>13</v>
      </c>
      <c r="Q7" s="63"/>
      <c r="R7" s="63"/>
      <c r="S7" s="63"/>
      <c r="T7" s="63"/>
      <c r="U7" s="65"/>
      <c r="V7" s="65"/>
      <c r="W7" s="65"/>
      <c r="X7" s="65"/>
      <c r="Y7" s="65"/>
      <c r="Z7" s="65"/>
    </row>
    <row r="8" spans="1:26" ht="34.5" customHeight="1" thickBot="1">
      <c r="A8" s="66" t="s">
        <v>746</v>
      </c>
      <c r="B8" s="67">
        <v>0</v>
      </c>
      <c r="C8" s="67">
        <v>3</v>
      </c>
      <c r="D8" s="67"/>
      <c r="E8" s="67"/>
      <c r="F8" s="67"/>
      <c r="G8" s="67"/>
      <c r="H8" s="67"/>
      <c r="I8" s="67"/>
      <c r="J8" s="67"/>
      <c r="K8" s="67"/>
      <c r="L8" s="67"/>
      <c r="M8" s="67"/>
      <c r="N8" s="67"/>
      <c r="O8" s="67"/>
      <c r="P8" s="67"/>
      <c r="Q8" s="67"/>
      <c r="R8" s="67"/>
      <c r="S8" s="67"/>
      <c r="T8" s="67"/>
      <c r="U8" s="67"/>
      <c r="V8" s="67"/>
      <c r="W8" s="67"/>
      <c r="X8" s="67"/>
      <c r="Y8" s="67"/>
      <c r="Z8" s="67"/>
    </row>
    <row r="9" spans="1:26" ht="34.5" customHeight="1" thickTop="1">
      <c r="A9" s="2069" t="s">
        <v>747</v>
      </c>
      <c r="B9" s="2070"/>
      <c r="C9" s="2070"/>
      <c r="D9" s="2070"/>
      <c r="E9" s="2070"/>
      <c r="F9" s="2070"/>
      <c r="G9" s="2070"/>
      <c r="H9" s="2070"/>
      <c r="I9" s="2070"/>
      <c r="J9" s="2070"/>
      <c r="K9" s="2070"/>
      <c r="L9" s="2070"/>
      <c r="M9" s="2070"/>
      <c r="N9" s="2070"/>
      <c r="O9" s="2070"/>
      <c r="P9" s="2070"/>
      <c r="Q9" s="2070"/>
      <c r="R9" s="2070"/>
      <c r="S9" s="2070"/>
      <c r="T9" s="2070"/>
      <c r="U9" s="2070"/>
      <c r="V9" s="2070"/>
      <c r="W9" s="2070"/>
      <c r="X9" s="2070"/>
      <c r="Y9" s="2070"/>
      <c r="Z9" s="2070"/>
    </row>
    <row r="10" spans="1:26" ht="59.7" customHeight="1">
      <c r="A10" s="61" t="s">
        <v>740</v>
      </c>
      <c r="B10" s="607">
        <f>+B2</f>
        <v>46198</v>
      </c>
      <c r="C10" s="607">
        <f t="shared" ref="C10:P10" si="15">EOMONTH(B10,1)</f>
        <v>46234</v>
      </c>
      <c r="D10" s="607">
        <f t="shared" si="15"/>
        <v>46265</v>
      </c>
      <c r="E10" s="607">
        <f t="shared" si="15"/>
        <v>46295</v>
      </c>
      <c r="F10" s="607">
        <f t="shared" si="15"/>
        <v>46326</v>
      </c>
      <c r="G10" s="607">
        <f t="shared" si="15"/>
        <v>46356</v>
      </c>
      <c r="H10" s="607">
        <f t="shared" si="15"/>
        <v>46387</v>
      </c>
      <c r="I10" s="607">
        <f t="shared" si="15"/>
        <v>46418</v>
      </c>
      <c r="J10" s="607">
        <f t="shared" si="15"/>
        <v>46446</v>
      </c>
      <c r="K10" s="607">
        <f t="shared" si="15"/>
        <v>46477</v>
      </c>
      <c r="L10" s="607">
        <f t="shared" si="15"/>
        <v>46507</v>
      </c>
      <c r="M10" s="607">
        <f t="shared" si="15"/>
        <v>46538</v>
      </c>
      <c r="N10" s="607">
        <f t="shared" si="15"/>
        <v>46568</v>
      </c>
      <c r="O10" s="607">
        <f t="shared" si="15"/>
        <v>46599</v>
      </c>
      <c r="P10" s="607">
        <f t="shared" si="15"/>
        <v>46630</v>
      </c>
      <c r="Q10" s="607"/>
      <c r="R10" s="607"/>
      <c r="S10" s="607"/>
      <c r="T10" s="607"/>
      <c r="U10" s="607"/>
      <c r="V10" s="607"/>
      <c r="W10" s="607"/>
      <c r="X10" s="607"/>
      <c r="Y10" s="607"/>
      <c r="Z10" s="607"/>
    </row>
    <row r="11" spans="1:26" ht="34.5" customHeight="1">
      <c r="A11" s="62" t="s">
        <v>741</v>
      </c>
      <c r="B11" s="63">
        <v>0</v>
      </c>
      <c r="C11" s="63">
        <v>15</v>
      </c>
      <c r="D11" s="63">
        <v>82</v>
      </c>
      <c r="E11" s="63">
        <v>90</v>
      </c>
      <c r="F11" s="63">
        <v>145</v>
      </c>
      <c r="G11" s="63">
        <v>169</v>
      </c>
      <c r="H11" s="63">
        <v>161</v>
      </c>
      <c r="I11" s="63">
        <v>125</v>
      </c>
      <c r="J11" s="63">
        <v>65</v>
      </c>
      <c r="K11" s="63">
        <v>40</v>
      </c>
      <c r="L11" s="63">
        <v>38</v>
      </c>
      <c r="M11" s="63">
        <v>13</v>
      </c>
      <c r="N11" s="63">
        <v>2</v>
      </c>
      <c r="O11" s="63"/>
      <c r="P11" s="63"/>
      <c r="Q11" s="63"/>
      <c r="R11" s="63"/>
      <c r="S11" s="63"/>
      <c r="T11" s="63"/>
      <c r="U11" s="63"/>
      <c r="V11" s="63"/>
      <c r="W11" s="63"/>
      <c r="X11" s="63"/>
      <c r="Y11" s="63"/>
      <c r="Z11" s="63"/>
    </row>
    <row r="12" spans="1:26" ht="34.5" customHeight="1">
      <c r="A12" s="62" t="s">
        <v>742</v>
      </c>
      <c r="B12" s="63">
        <f>B11</f>
        <v>0</v>
      </c>
      <c r="C12" s="63">
        <f>B12+C11</f>
        <v>15</v>
      </c>
      <c r="D12" s="63">
        <f t="shared" ref="D12:H12" si="16">C12+D11</f>
        <v>97</v>
      </c>
      <c r="E12" s="63">
        <f t="shared" si="16"/>
        <v>187</v>
      </c>
      <c r="F12" s="63">
        <f t="shared" si="16"/>
        <v>332</v>
      </c>
      <c r="G12" s="63">
        <f t="shared" si="16"/>
        <v>501</v>
      </c>
      <c r="H12" s="63">
        <f t="shared" si="16"/>
        <v>662</v>
      </c>
      <c r="I12" s="63">
        <f t="shared" ref="I12:N12" si="17">H12+I11</f>
        <v>787</v>
      </c>
      <c r="J12" s="63">
        <f t="shared" si="17"/>
        <v>852</v>
      </c>
      <c r="K12" s="63">
        <f t="shared" si="17"/>
        <v>892</v>
      </c>
      <c r="L12" s="63">
        <f t="shared" si="17"/>
        <v>930</v>
      </c>
      <c r="M12" s="63">
        <f t="shared" si="17"/>
        <v>943</v>
      </c>
      <c r="N12" s="63">
        <f t="shared" si="17"/>
        <v>945</v>
      </c>
      <c r="O12" s="63"/>
      <c r="P12" s="63"/>
      <c r="Q12" s="63"/>
      <c r="R12" s="63"/>
      <c r="S12" s="63"/>
      <c r="T12" s="63"/>
      <c r="U12" s="63"/>
      <c r="V12" s="63"/>
      <c r="W12" s="63"/>
      <c r="X12" s="63"/>
      <c r="Y12" s="63"/>
      <c r="Z12" s="63"/>
    </row>
    <row r="13" spans="1:26" ht="34.5" customHeight="1">
      <c r="A13" s="62" t="s">
        <v>743</v>
      </c>
      <c r="B13" s="63"/>
      <c r="C13" s="1128">
        <f>AVERAGE(39,43)</f>
        <v>41</v>
      </c>
      <c r="D13" s="1128">
        <f>AVERAGE(46,46,52,56)</f>
        <v>50</v>
      </c>
      <c r="E13" s="1128">
        <f>AVERAGE(55,61,66,66,66)</f>
        <v>62.8</v>
      </c>
      <c r="F13" s="1128">
        <f>AVERAGE(70,67,67)</f>
        <v>68</v>
      </c>
      <c r="G13" s="1128"/>
      <c r="H13" s="63"/>
      <c r="I13" s="63"/>
      <c r="J13" s="63"/>
      <c r="K13" s="63"/>
      <c r="L13" s="63"/>
      <c r="M13" s="63"/>
      <c r="N13" s="63"/>
      <c r="O13" s="63"/>
      <c r="P13" s="63"/>
      <c r="Q13" s="63"/>
      <c r="R13" s="63"/>
      <c r="S13" s="63"/>
      <c r="T13" s="63"/>
      <c r="U13" s="63"/>
      <c r="V13" s="63"/>
      <c r="W13" s="63"/>
      <c r="X13" s="63"/>
      <c r="Y13" s="63"/>
      <c r="Z13" s="63"/>
    </row>
    <row r="14" spans="1:26" ht="34.5" customHeight="1">
      <c r="A14" s="64" t="s">
        <v>744</v>
      </c>
      <c r="B14" s="65">
        <f>B13</f>
        <v>0</v>
      </c>
      <c r="C14" s="1175">
        <f t="shared" ref="C14:E14" si="18">C13+B14</f>
        <v>41</v>
      </c>
      <c r="D14" s="1175">
        <f t="shared" si="18"/>
        <v>91</v>
      </c>
      <c r="E14" s="1175">
        <f t="shared" si="18"/>
        <v>153.80000000000001</v>
      </c>
      <c r="F14" s="1175">
        <f t="shared" ref="F14" si="19">F13+E14</f>
        <v>221.8</v>
      </c>
      <c r="G14" s="1175">
        <f t="shared" ref="G14" si="20">G13+F14</f>
        <v>221.8</v>
      </c>
      <c r="H14" s="1175">
        <f t="shared" ref="H14" si="21">H13+G14</f>
        <v>221.8</v>
      </c>
      <c r="I14" s="1175">
        <f t="shared" ref="I14" si="22">I13+H14</f>
        <v>221.8</v>
      </c>
      <c r="J14" s="1175">
        <f t="shared" ref="J14" si="23">J13+I14</f>
        <v>221.8</v>
      </c>
      <c r="K14" s="1175">
        <f t="shared" ref="K14" si="24">K13+J14</f>
        <v>221.8</v>
      </c>
      <c r="L14" s="1175">
        <f t="shared" ref="L14" si="25">L13+K14</f>
        <v>221.8</v>
      </c>
      <c r="M14" s="1175">
        <f t="shared" ref="M14" si="26">M13+L14</f>
        <v>221.8</v>
      </c>
      <c r="N14" s="1175">
        <f t="shared" ref="N14" si="27">N13+M14</f>
        <v>221.8</v>
      </c>
      <c r="O14" s="1175"/>
      <c r="P14" s="1175"/>
      <c r="Q14" s="1175"/>
      <c r="R14" s="1175"/>
      <c r="S14" s="1175"/>
      <c r="T14" s="1175"/>
      <c r="U14" s="65"/>
      <c r="V14" s="65"/>
      <c r="W14" s="65"/>
      <c r="X14" s="65"/>
      <c r="Y14" s="65"/>
      <c r="Z14" s="65"/>
    </row>
    <row r="15" spans="1:26" ht="34.5" customHeight="1">
      <c r="A15" s="64" t="s">
        <v>745</v>
      </c>
      <c r="B15" s="65"/>
      <c r="C15" s="65"/>
      <c r="D15" s="65">
        <f>+D11</f>
        <v>82</v>
      </c>
      <c r="E15" s="65">
        <f t="shared" ref="E15:F15" si="28">+E11</f>
        <v>90</v>
      </c>
      <c r="F15" s="65">
        <f t="shared" si="28"/>
        <v>145</v>
      </c>
      <c r="G15" s="65">
        <f t="shared" ref="G15:N15" si="29">+G11</f>
        <v>169</v>
      </c>
      <c r="H15" s="65">
        <f t="shared" si="29"/>
        <v>161</v>
      </c>
      <c r="I15" s="65">
        <f t="shared" si="29"/>
        <v>125</v>
      </c>
      <c r="J15" s="65">
        <f t="shared" si="29"/>
        <v>65</v>
      </c>
      <c r="K15" s="65">
        <f t="shared" si="29"/>
        <v>40</v>
      </c>
      <c r="L15" s="65">
        <f t="shared" si="29"/>
        <v>38</v>
      </c>
      <c r="M15" s="65">
        <f t="shared" si="29"/>
        <v>13</v>
      </c>
      <c r="N15" s="65">
        <f t="shared" si="29"/>
        <v>2</v>
      </c>
      <c r="O15" s="65"/>
      <c r="P15" s="65"/>
      <c r="Q15" s="65"/>
      <c r="R15" s="65"/>
      <c r="S15" s="65"/>
      <c r="T15" s="65"/>
      <c r="U15" s="65"/>
      <c r="V15" s="65"/>
      <c r="W15" s="65"/>
      <c r="X15" s="65"/>
      <c r="Y15" s="65"/>
      <c r="Z15" s="65"/>
    </row>
    <row r="16" spans="1:26" ht="34.5" customHeight="1" thickBot="1">
      <c r="A16" s="66" t="s">
        <v>748</v>
      </c>
      <c r="B16" s="67">
        <v>0</v>
      </c>
      <c r="C16" s="67">
        <v>0</v>
      </c>
      <c r="D16" s="67">
        <v>0</v>
      </c>
      <c r="E16" s="67">
        <v>0</v>
      </c>
      <c r="F16" s="67">
        <v>0</v>
      </c>
      <c r="G16" s="67">
        <v>0</v>
      </c>
      <c r="H16" s="67">
        <v>0</v>
      </c>
      <c r="I16" s="67">
        <v>0</v>
      </c>
      <c r="J16" s="67">
        <v>0</v>
      </c>
      <c r="K16" s="67">
        <v>0</v>
      </c>
      <c r="L16" s="67">
        <v>0</v>
      </c>
      <c r="M16" s="67">
        <v>0</v>
      </c>
      <c r="N16" s="67">
        <v>0</v>
      </c>
      <c r="O16" s="67"/>
      <c r="P16" s="67"/>
      <c r="Q16" s="67"/>
      <c r="R16" s="67"/>
      <c r="S16" s="67"/>
      <c r="T16" s="67"/>
      <c r="U16" s="67"/>
      <c r="V16" s="67"/>
      <c r="W16" s="67"/>
      <c r="X16" s="67"/>
      <c r="Y16" s="67"/>
      <c r="Z16" s="67"/>
    </row>
    <row r="17" spans="1:41" ht="34.5" customHeight="1" thickTop="1">
      <c r="B17" s="609"/>
      <c r="C17" s="609"/>
      <c r="D17" s="609"/>
      <c r="E17" s="609"/>
      <c r="F17" s="609"/>
      <c r="G17" s="609"/>
      <c r="H17" s="609"/>
      <c r="I17" s="609"/>
      <c r="J17" s="609"/>
      <c r="K17" s="609"/>
      <c r="L17" s="609"/>
      <c r="M17" s="609"/>
      <c r="N17" s="609"/>
      <c r="O17" s="609"/>
      <c r="P17" s="609"/>
      <c r="Q17" s="609"/>
      <c r="R17" s="609"/>
      <c r="S17" s="609"/>
      <c r="T17" s="609"/>
      <c r="U17" s="609"/>
      <c r="V17" s="609"/>
      <c r="W17" s="609"/>
      <c r="X17" s="609"/>
      <c r="Y17" s="609"/>
      <c r="Z17" s="609"/>
      <c r="AA17" s="608"/>
      <c r="AB17" s="608"/>
      <c r="AC17" s="608"/>
      <c r="AD17" s="608"/>
      <c r="AE17" s="608"/>
      <c r="AF17" s="608"/>
      <c r="AG17" s="608"/>
      <c r="AH17" s="608"/>
      <c r="AI17" s="608"/>
      <c r="AJ17" s="608"/>
      <c r="AK17" s="608"/>
      <c r="AL17" s="608"/>
      <c r="AM17" s="608"/>
      <c r="AN17" s="608"/>
    </row>
    <row r="18" spans="1:41" ht="34.5" customHeight="1">
      <c r="A18" s="2071" t="s">
        <v>749</v>
      </c>
      <c r="B18" s="2072"/>
      <c r="C18" s="2072"/>
      <c r="D18" s="2072"/>
      <c r="E18" s="2072"/>
      <c r="F18" s="2072"/>
      <c r="G18" s="2072"/>
      <c r="H18" s="2072"/>
      <c r="I18" s="2079"/>
      <c r="AG18" s="2077" t="s">
        <v>722</v>
      </c>
      <c r="AH18" s="2078"/>
      <c r="AI18" s="2076">
        <f>EOMONTH('General Information'!$L$1,0)</f>
        <v>46326</v>
      </c>
      <c r="AJ18" s="2076"/>
      <c r="AK18" s="2076"/>
      <c r="AL18" s="2076"/>
      <c r="AM18" s="2074">
        <f>EOMONTH(AI18,1)</f>
        <v>46356</v>
      </c>
      <c r="AN18" s="2074"/>
      <c r="AO18" s="2074"/>
    </row>
    <row r="19" spans="1:41" ht="34.5" customHeight="1">
      <c r="A19" s="68" t="s">
        <v>74</v>
      </c>
      <c r="B19" s="2055" t="s">
        <v>188</v>
      </c>
      <c r="C19" s="2055"/>
      <c r="D19" s="2055" t="s">
        <v>55</v>
      </c>
      <c r="E19" s="2055"/>
      <c r="F19" s="2055" t="s">
        <v>750</v>
      </c>
      <c r="G19" s="2055"/>
      <c r="H19" s="2055" t="s">
        <v>751</v>
      </c>
      <c r="I19" s="2056"/>
      <c r="AI19" s="608"/>
      <c r="AJ19" s="608"/>
      <c r="AK19" s="608"/>
      <c r="AL19" s="608"/>
      <c r="AM19" s="608"/>
      <c r="AN19" s="608"/>
    </row>
    <row r="20" spans="1:41" ht="34.5" customHeight="1">
      <c r="A20" s="944">
        <f>HLOOKUP($AI$18,$B$2:$Z$7,2,FALSE)</f>
        <v>13</v>
      </c>
      <c r="B20" s="2073">
        <v>27</v>
      </c>
      <c r="C20" s="2073"/>
      <c r="D20" s="2075">
        <f>B20-A20</f>
        <v>14</v>
      </c>
      <c r="E20" s="2075"/>
      <c r="F20" s="2057">
        <f>HLOOKUP($AM$18,$B$2:$Z$7,6,FALSE)</f>
        <v>13</v>
      </c>
      <c r="G20" s="2065"/>
      <c r="H20" s="2057">
        <f>HLOOKUP($AI$18,$B$2:$Z$8,7,FALSE)</f>
        <v>0</v>
      </c>
      <c r="I20" s="2065"/>
      <c r="U20" s="808"/>
      <c r="AI20" s="608"/>
      <c r="AJ20" s="608"/>
      <c r="AK20" s="608"/>
      <c r="AL20" s="608"/>
      <c r="AM20" s="608"/>
      <c r="AN20" s="608"/>
    </row>
    <row r="21" spans="1:41">
      <c r="A21" s="608"/>
      <c r="B21" s="608"/>
      <c r="C21" s="608"/>
      <c r="D21" s="608"/>
      <c r="E21" s="608"/>
      <c r="F21" s="608"/>
      <c r="G21" s="608"/>
      <c r="H21" s="608"/>
      <c r="I21" s="608"/>
      <c r="J21" s="608"/>
      <c r="K21" s="608"/>
      <c r="L21" s="608"/>
      <c r="M21" s="608"/>
      <c r="N21" s="608"/>
      <c r="O21" s="608"/>
      <c r="P21" s="608"/>
      <c r="Q21" s="608"/>
      <c r="R21" s="608"/>
      <c r="S21" s="608"/>
      <c r="T21" s="608"/>
      <c r="U21" s="608"/>
      <c r="V21" s="608"/>
      <c r="W21" s="608"/>
      <c r="X21" s="608"/>
      <c r="Y21" s="608"/>
      <c r="Z21" s="608"/>
      <c r="AA21" s="608"/>
      <c r="AB21" s="608"/>
      <c r="AC21" s="608"/>
      <c r="AD21" s="608"/>
      <c r="AE21" s="608"/>
      <c r="AF21" s="608"/>
      <c r="AG21" s="608"/>
      <c r="AH21" s="608"/>
      <c r="AI21" s="608"/>
      <c r="AJ21" s="608"/>
      <c r="AK21" s="608"/>
      <c r="AL21" s="608"/>
      <c r="AM21" s="608"/>
      <c r="AN21" s="608"/>
    </row>
    <row r="22" spans="1:41" ht="34.950000000000003" customHeight="1">
      <c r="A22" s="2071" t="s">
        <v>752</v>
      </c>
      <c r="B22" s="2072"/>
      <c r="C22" s="2072"/>
      <c r="D22" s="2072"/>
      <c r="E22" s="2072"/>
      <c r="F22" s="2072"/>
      <c r="G22" s="2072"/>
      <c r="H22" s="2072"/>
      <c r="I22" s="2079"/>
      <c r="J22" s="608"/>
      <c r="L22" s="2071" t="s">
        <v>753</v>
      </c>
      <c r="M22" s="2072"/>
      <c r="N22" s="2072"/>
      <c r="O22" s="2072"/>
      <c r="P22" s="2072"/>
      <c r="Q22" s="2072"/>
      <c r="R22" s="2072"/>
      <c r="S22" s="2072"/>
      <c r="T22" s="2072"/>
      <c r="U22" s="2072"/>
      <c r="V22" s="2072"/>
      <c r="W22" s="2072"/>
      <c r="X22" s="2072"/>
      <c r="Y22" s="2072"/>
      <c r="Z22" s="2072"/>
      <c r="AA22" s="2072"/>
      <c r="AK22" s="608"/>
      <c r="AL22" s="608"/>
      <c r="AM22" s="608"/>
      <c r="AN22" s="608"/>
    </row>
    <row r="23" spans="1:41" ht="39.450000000000003" customHeight="1">
      <c r="A23" s="68" t="s">
        <v>74</v>
      </c>
      <c r="B23" s="2055" t="s">
        <v>188</v>
      </c>
      <c r="C23" s="2055"/>
      <c r="D23" s="2055" t="s">
        <v>55</v>
      </c>
      <c r="E23" s="2055"/>
      <c r="F23" s="2055" t="s">
        <v>750</v>
      </c>
      <c r="G23" s="2055"/>
      <c r="H23" s="2055" t="s">
        <v>751</v>
      </c>
      <c r="I23" s="2056"/>
      <c r="J23" s="608"/>
      <c r="L23" s="2060" t="s">
        <v>194</v>
      </c>
      <c r="M23" s="2056"/>
      <c r="N23" s="2055" t="s">
        <v>754</v>
      </c>
      <c r="O23" s="2056"/>
      <c r="P23" s="2055" t="s">
        <v>755</v>
      </c>
      <c r="Q23" s="2056"/>
      <c r="R23" s="2055" t="s">
        <v>756</v>
      </c>
      <c r="S23" s="2056"/>
      <c r="T23" s="2055" t="s">
        <v>757</v>
      </c>
      <c r="U23" s="2056"/>
      <c r="V23" s="2055" t="s">
        <v>758</v>
      </c>
      <c r="W23" s="2056"/>
      <c r="X23" s="2055" t="s">
        <v>759</v>
      </c>
      <c r="Y23" s="2056"/>
      <c r="Z23" s="2055" t="s">
        <v>760</v>
      </c>
      <c r="AA23" s="2056"/>
      <c r="AB23" s="2051" t="s">
        <v>84</v>
      </c>
      <c r="AC23" s="2052"/>
      <c r="AK23" s="608"/>
      <c r="AL23" s="608"/>
      <c r="AM23" s="608"/>
      <c r="AN23" s="608"/>
    </row>
    <row r="24" spans="1:41" ht="44.7" customHeight="1">
      <c r="A24" s="944">
        <f>HLOOKUP($AI$18,$B$10:$Z$15,2,FALSE)</f>
        <v>145</v>
      </c>
      <c r="B24" s="2073">
        <f>HLOOKUP($AI$18,$B$10:$Z$15,4,FALSE)</f>
        <v>68</v>
      </c>
      <c r="C24" s="2073"/>
      <c r="D24" s="2075">
        <f>B24-A24</f>
        <v>-77</v>
      </c>
      <c r="E24" s="2075"/>
      <c r="F24" s="2057">
        <f>HLOOKUP($AM$18,$B$10:$Z$15,6,FALSE)</f>
        <v>169</v>
      </c>
      <c r="G24" s="2065"/>
      <c r="H24" s="2057">
        <f>HLOOKUP($AI$18,$B$10:$Z$16,7,FALSE)</f>
        <v>0</v>
      </c>
      <c r="I24" s="2065"/>
      <c r="J24" s="608"/>
      <c r="K24" s="608"/>
      <c r="L24" s="2061" t="s">
        <v>761</v>
      </c>
      <c r="M24" s="2062"/>
      <c r="N24" s="2063">
        <v>6</v>
      </c>
      <c r="O24" s="2064"/>
      <c r="P24" s="2063">
        <v>0</v>
      </c>
      <c r="Q24" s="2064"/>
      <c r="R24" s="2063">
        <v>0</v>
      </c>
      <c r="S24" s="2064"/>
      <c r="T24" s="2063">
        <v>4</v>
      </c>
      <c r="U24" s="2064"/>
      <c r="V24" s="2063">
        <v>0</v>
      </c>
      <c r="W24" s="2064"/>
      <c r="X24" s="2057">
        <v>0</v>
      </c>
      <c r="Y24" s="2057"/>
      <c r="Z24" s="2073">
        <v>5</v>
      </c>
      <c r="AA24" s="2057"/>
      <c r="AB24" s="2053">
        <f>SUM(N24:AA24)</f>
        <v>15</v>
      </c>
      <c r="AC24" s="2054"/>
      <c r="AE24" s="808"/>
      <c r="AF24" s="808"/>
      <c r="AG24" s="808"/>
      <c r="AH24" s="808"/>
      <c r="AK24" s="608"/>
      <c r="AL24" s="608"/>
      <c r="AM24" s="608"/>
      <c r="AN24" s="608"/>
    </row>
    <row r="25" spans="1:41" ht="40.200000000000003" customHeight="1">
      <c r="A25" s="608"/>
      <c r="B25" s="608"/>
      <c r="C25" s="608"/>
      <c r="D25" s="608"/>
      <c r="E25" s="608"/>
      <c r="F25" s="608"/>
      <c r="G25" s="608"/>
      <c r="H25" s="608"/>
      <c r="I25" s="608"/>
      <c r="J25" s="608"/>
      <c r="K25" s="608"/>
      <c r="L25" s="2058" t="s">
        <v>188</v>
      </c>
      <c r="M25" s="2059"/>
      <c r="N25" s="2063">
        <v>6</v>
      </c>
      <c r="O25" s="2064"/>
      <c r="P25" s="2063">
        <v>0</v>
      </c>
      <c r="Q25" s="2064"/>
      <c r="R25" s="2063">
        <v>0</v>
      </c>
      <c r="S25" s="2064"/>
      <c r="T25" s="2063">
        <v>34</v>
      </c>
      <c r="U25" s="2064"/>
      <c r="V25" s="2063">
        <v>0</v>
      </c>
      <c r="W25" s="2064"/>
      <c r="X25" s="2057">
        <v>0</v>
      </c>
      <c r="Y25" s="2057"/>
      <c r="Z25" s="2057">
        <v>27</v>
      </c>
      <c r="AA25" s="2057"/>
      <c r="AB25" s="2053">
        <f>SUM(N25:AA25)</f>
        <v>67</v>
      </c>
      <c r="AC25" s="2054"/>
      <c r="AE25" s="808"/>
      <c r="AF25" s="808"/>
      <c r="AK25" s="608"/>
      <c r="AL25" s="608"/>
      <c r="AM25" s="608"/>
      <c r="AN25" s="608"/>
    </row>
    <row r="26" spans="1:41">
      <c r="A26" s="608"/>
      <c r="B26" s="608"/>
      <c r="C26" s="608"/>
      <c r="D26" s="608"/>
      <c r="E26" s="608"/>
      <c r="F26" s="608"/>
      <c r="G26" s="608"/>
      <c r="H26" s="608"/>
      <c r="I26" s="608"/>
      <c r="J26" s="608"/>
      <c r="K26" s="608"/>
      <c r="L26" s="608"/>
      <c r="M26" s="608"/>
      <c r="N26" s="608"/>
      <c r="O26" s="608"/>
      <c r="P26" s="608"/>
      <c r="Q26" s="608"/>
      <c r="R26" s="608"/>
      <c r="S26" s="608"/>
      <c r="T26" s="608"/>
      <c r="U26" s="608"/>
      <c r="V26" s="608"/>
      <c r="W26" s="608"/>
      <c r="X26" s="608"/>
      <c r="Y26" s="608"/>
      <c r="Z26" s="608"/>
      <c r="AA26" s="608"/>
      <c r="AK26" s="608"/>
      <c r="AL26" s="608"/>
      <c r="AM26" s="608"/>
      <c r="AN26" s="608"/>
    </row>
    <row r="27" spans="1:41">
      <c r="A27" s="608"/>
      <c r="B27" s="608"/>
      <c r="C27" s="608"/>
      <c r="D27" s="608"/>
      <c r="E27" s="608"/>
      <c r="F27" s="608"/>
      <c r="G27" s="608"/>
      <c r="H27" s="608"/>
      <c r="I27" s="608"/>
      <c r="J27" s="608"/>
      <c r="K27" s="608"/>
      <c r="L27" s="608"/>
      <c r="M27" s="608"/>
      <c r="N27" s="608"/>
      <c r="O27" s="608"/>
      <c r="P27" s="608"/>
      <c r="Q27" s="608"/>
      <c r="R27" s="608"/>
      <c r="S27" s="608"/>
      <c r="T27" s="608"/>
      <c r="U27" s="608"/>
      <c r="V27" s="608"/>
      <c r="W27" s="608"/>
      <c r="X27" s="608"/>
      <c r="Y27" s="608"/>
      <c r="Z27" s="608"/>
      <c r="AA27" s="608"/>
      <c r="AB27" s="608"/>
      <c r="AC27" s="608"/>
      <c r="AD27" s="608"/>
      <c r="AE27" s="608"/>
      <c r="AF27" s="608"/>
      <c r="AG27" s="608"/>
      <c r="AH27" s="608"/>
      <c r="AI27" s="608"/>
      <c r="AJ27" s="608"/>
      <c r="AK27" s="608"/>
      <c r="AL27" s="608"/>
      <c r="AM27" s="608"/>
      <c r="AN27" s="608"/>
    </row>
    <row r="28" spans="1:41">
      <c r="A28" s="608"/>
      <c r="B28" s="608"/>
      <c r="C28" s="608"/>
      <c r="D28" s="608"/>
      <c r="E28" s="608"/>
      <c r="F28" s="608"/>
      <c r="G28" s="608"/>
      <c r="H28" s="608"/>
      <c r="I28" s="608"/>
      <c r="J28" s="608"/>
      <c r="K28" s="608"/>
      <c r="L28" s="608"/>
      <c r="M28" s="608"/>
      <c r="N28" s="608"/>
      <c r="O28" s="608"/>
      <c r="P28" s="608"/>
      <c r="Q28" s="608"/>
      <c r="R28" s="608"/>
      <c r="S28" s="608"/>
      <c r="T28" s="608"/>
      <c r="U28" s="608"/>
      <c r="V28" s="608"/>
      <c r="W28" s="608"/>
      <c r="X28" s="608"/>
      <c r="Y28" s="608"/>
      <c r="Z28" s="608"/>
      <c r="AA28" s="608"/>
      <c r="AB28" s="608"/>
      <c r="AC28" s="608"/>
      <c r="AD28" s="608"/>
      <c r="AE28" s="608"/>
      <c r="AF28" s="608"/>
      <c r="AG28" s="608"/>
      <c r="AH28" s="608"/>
      <c r="AI28" s="608"/>
      <c r="AJ28" s="608"/>
      <c r="AK28" s="608"/>
      <c r="AL28" s="608"/>
      <c r="AM28" s="608"/>
      <c r="AN28" s="608"/>
    </row>
    <row r="29" spans="1:41">
      <c r="A29" s="608"/>
      <c r="B29" s="608"/>
      <c r="C29" s="608"/>
      <c r="D29" s="608"/>
      <c r="E29" s="608"/>
      <c r="F29" s="608"/>
      <c r="G29" s="608"/>
      <c r="H29" s="608"/>
      <c r="I29" s="608"/>
      <c r="J29" s="608"/>
      <c r="K29" s="608"/>
      <c r="L29" s="608"/>
      <c r="M29" s="608"/>
      <c r="N29" s="608"/>
      <c r="O29" s="608"/>
      <c r="P29" s="608"/>
      <c r="Q29" s="608"/>
      <c r="R29" s="608"/>
      <c r="S29" s="608"/>
      <c r="T29" s="608"/>
      <c r="U29" s="608"/>
      <c r="V29" s="608"/>
      <c r="W29" s="608"/>
      <c r="X29" s="608"/>
      <c r="Y29" s="608"/>
      <c r="Z29" s="608"/>
      <c r="AA29" s="608"/>
      <c r="AB29" s="608"/>
      <c r="AC29" s="608"/>
      <c r="AD29" s="608"/>
      <c r="AE29" s="608"/>
      <c r="AF29" s="608"/>
      <c r="AG29" s="608"/>
      <c r="AH29" s="608"/>
      <c r="AI29" s="608"/>
      <c r="AJ29" s="608"/>
      <c r="AK29" s="608"/>
      <c r="AL29" s="608"/>
      <c r="AM29" s="608"/>
      <c r="AN29" s="608"/>
    </row>
    <row r="30" spans="1:41">
      <c r="A30" s="608"/>
      <c r="B30" s="608"/>
      <c r="C30" s="608"/>
      <c r="D30" s="608"/>
      <c r="E30" s="608"/>
      <c r="F30" s="608"/>
      <c r="G30" s="608"/>
      <c r="H30" s="608"/>
      <c r="I30" s="608"/>
      <c r="J30" s="608"/>
      <c r="K30" s="608"/>
      <c r="L30" s="608"/>
      <c r="M30" s="608"/>
      <c r="N30" s="608"/>
      <c r="O30" s="608"/>
      <c r="P30" s="608"/>
      <c r="Q30" s="608"/>
      <c r="R30" s="608"/>
      <c r="S30" s="608"/>
      <c r="T30" s="608"/>
      <c r="U30" s="608"/>
      <c r="V30" s="608"/>
      <c r="W30" s="608"/>
      <c r="X30" s="608"/>
      <c r="Y30" s="608"/>
      <c r="Z30" s="608"/>
      <c r="AA30" s="608"/>
      <c r="AB30" s="608"/>
      <c r="AC30" s="608"/>
      <c r="AD30" s="608"/>
      <c r="AE30" s="608"/>
      <c r="AF30" s="608"/>
      <c r="AG30" s="608"/>
      <c r="AH30" s="608"/>
      <c r="AI30" s="608"/>
      <c r="AJ30" s="608"/>
      <c r="AK30" s="608"/>
      <c r="AL30" s="608"/>
      <c r="AM30" s="608"/>
      <c r="AN30" s="608"/>
    </row>
    <row r="31" spans="1:41">
      <c r="A31" s="608"/>
      <c r="B31" s="608"/>
      <c r="C31" s="608"/>
      <c r="D31" s="608"/>
      <c r="E31" s="608"/>
      <c r="F31" s="608"/>
      <c r="G31" s="608"/>
      <c r="H31" s="608"/>
      <c r="I31" s="608"/>
      <c r="J31" s="608"/>
      <c r="K31" s="608"/>
      <c r="L31" s="608"/>
      <c r="M31" s="608"/>
      <c r="N31" s="608"/>
      <c r="O31" s="608"/>
      <c r="P31" s="608"/>
      <c r="Q31" s="608"/>
      <c r="R31" s="608"/>
      <c r="S31" s="608"/>
      <c r="T31" s="608"/>
      <c r="U31" s="608"/>
      <c r="V31" s="608"/>
      <c r="W31" s="608"/>
      <c r="X31" s="608"/>
      <c r="Y31" s="608"/>
      <c r="Z31" s="608"/>
      <c r="AA31" s="608"/>
      <c r="AB31" s="608"/>
      <c r="AC31" s="608"/>
      <c r="AD31" s="608"/>
      <c r="AE31" s="608"/>
      <c r="AF31" s="608"/>
      <c r="AG31" s="608"/>
      <c r="AH31" s="608"/>
      <c r="AI31" s="608"/>
      <c r="AJ31" s="608"/>
      <c r="AK31" s="608"/>
      <c r="AL31" s="608"/>
      <c r="AM31" s="608"/>
      <c r="AN31" s="608"/>
    </row>
    <row r="32" spans="1:41" ht="34.5" customHeight="1">
      <c r="A32" s="2082" t="s">
        <v>762</v>
      </c>
      <c r="B32" s="2083"/>
      <c r="C32" s="2083"/>
      <c r="D32" s="2083"/>
      <c r="E32" s="2083"/>
      <c r="F32" s="2083"/>
      <c r="G32" s="2083"/>
      <c r="H32" s="2083"/>
      <c r="I32" s="2083"/>
      <c r="J32" s="2083"/>
      <c r="K32" s="2083"/>
      <c r="L32" s="2083"/>
      <c r="M32" s="2083"/>
      <c r="N32" s="2083"/>
      <c r="O32" s="2083"/>
      <c r="P32" s="2083"/>
      <c r="Q32" s="2083"/>
      <c r="R32" s="2083"/>
      <c r="S32" s="2083"/>
      <c r="T32" s="2083"/>
      <c r="U32" s="2083"/>
      <c r="V32" s="2083"/>
      <c r="W32" s="2083"/>
      <c r="X32" s="2083"/>
      <c r="Y32" s="2083"/>
      <c r="Z32" s="2083"/>
    </row>
    <row r="33" spans="1:40" ht="67.95" customHeight="1">
      <c r="A33" s="61" t="s">
        <v>740</v>
      </c>
      <c r="B33" s="607">
        <f>+B2</f>
        <v>46198</v>
      </c>
      <c r="C33" s="607">
        <f t="shared" ref="C33:P33" si="30">EOMONTH(B33,1)</f>
        <v>46234</v>
      </c>
      <c r="D33" s="607">
        <f t="shared" si="30"/>
        <v>46265</v>
      </c>
      <c r="E33" s="607">
        <f t="shared" si="30"/>
        <v>46295</v>
      </c>
      <c r="F33" s="607">
        <f t="shared" si="30"/>
        <v>46326</v>
      </c>
      <c r="G33" s="607">
        <f t="shared" si="30"/>
        <v>46356</v>
      </c>
      <c r="H33" s="607">
        <f t="shared" si="30"/>
        <v>46387</v>
      </c>
      <c r="I33" s="607">
        <f t="shared" si="30"/>
        <v>46418</v>
      </c>
      <c r="J33" s="607">
        <f t="shared" si="30"/>
        <v>46446</v>
      </c>
      <c r="K33" s="607">
        <f t="shared" si="30"/>
        <v>46477</v>
      </c>
      <c r="L33" s="607">
        <f t="shared" si="30"/>
        <v>46507</v>
      </c>
      <c r="M33" s="607">
        <f t="shared" si="30"/>
        <v>46538</v>
      </c>
      <c r="N33" s="607">
        <f t="shared" si="30"/>
        <v>46568</v>
      </c>
      <c r="O33" s="607">
        <f t="shared" si="30"/>
        <v>46599</v>
      </c>
      <c r="P33" s="607">
        <f t="shared" si="30"/>
        <v>46630</v>
      </c>
      <c r="Q33" s="607"/>
      <c r="R33" s="607"/>
      <c r="S33" s="607"/>
      <c r="T33" s="607"/>
      <c r="U33" s="607"/>
      <c r="V33" s="607"/>
      <c r="W33" s="607"/>
      <c r="X33" s="607"/>
      <c r="Y33" s="607"/>
      <c r="Z33" s="607"/>
    </row>
    <row r="34" spans="1:40" ht="40.5" customHeight="1">
      <c r="A34" s="62" t="s">
        <v>741</v>
      </c>
      <c r="B34" s="63">
        <v>0</v>
      </c>
      <c r="C34" s="63">
        <v>9</v>
      </c>
      <c r="D34" s="63">
        <v>51</v>
      </c>
      <c r="E34" s="63">
        <v>56</v>
      </c>
      <c r="F34" s="63">
        <v>80</v>
      </c>
      <c r="G34" s="63">
        <v>91</v>
      </c>
      <c r="H34" s="63">
        <v>74</v>
      </c>
      <c r="I34" s="63">
        <v>46</v>
      </c>
      <c r="J34" s="63">
        <v>20</v>
      </c>
      <c r="K34" s="63">
        <v>14</v>
      </c>
      <c r="L34" s="63">
        <v>10</v>
      </c>
      <c r="M34" s="63">
        <v>2</v>
      </c>
      <c r="N34" s="63"/>
      <c r="O34" s="63"/>
      <c r="P34" s="63"/>
      <c r="Q34" s="63"/>
      <c r="R34" s="63"/>
      <c r="S34" s="63"/>
      <c r="T34" s="63"/>
      <c r="U34" s="63"/>
      <c r="V34" s="63"/>
      <c r="W34" s="63"/>
      <c r="X34" s="63"/>
      <c r="Y34" s="63"/>
      <c r="Z34" s="63"/>
    </row>
    <row r="35" spans="1:40" ht="40.5" customHeight="1">
      <c r="A35" s="62" t="s">
        <v>742</v>
      </c>
      <c r="B35" s="63">
        <f>B34</f>
        <v>0</v>
      </c>
      <c r="C35" s="63">
        <f>B35+C34</f>
        <v>9</v>
      </c>
      <c r="D35" s="63">
        <f t="shared" ref="D35:M35" si="31">C35+D34</f>
        <v>60</v>
      </c>
      <c r="E35" s="63">
        <f t="shared" si="31"/>
        <v>116</v>
      </c>
      <c r="F35" s="63">
        <f t="shared" si="31"/>
        <v>196</v>
      </c>
      <c r="G35" s="63">
        <f t="shared" si="31"/>
        <v>287</v>
      </c>
      <c r="H35" s="63">
        <f t="shared" si="31"/>
        <v>361</v>
      </c>
      <c r="I35" s="63">
        <f t="shared" si="31"/>
        <v>407</v>
      </c>
      <c r="J35" s="63">
        <f t="shared" si="31"/>
        <v>427</v>
      </c>
      <c r="K35" s="63">
        <f t="shared" si="31"/>
        <v>441</v>
      </c>
      <c r="L35" s="63">
        <f t="shared" si="31"/>
        <v>451</v>
      </c>
      <c r="M35" s="63">
        <f t="shared" si="31"/>
        <v>453</v>
      </c>
      <c r="N35" s="63"/>
      <c r="O35" s="63"/>
      <c r="P35" s="63"/>
      <c r="Q35" s="63"/>
      <c r="R35" s="63"/>
      <c r="S35" s="63"/>
      <c r="T35" s="63"/>
      <c r="U35" s="63"/>
      <c r="V35" s="63"/>
      <c r="W35" s="63"/>
      <c r="X35" s="63"/>
      <c r="Y35" s="63"/>
      <c r="Z35" s="63"/>
    </row>
    <row r="36" spans="1:40" ht="28.5" customHeight="1">
      <c r="A36" s="62" t="s">
        <v>743</v>
      </c>
      <c r="B36" s="63"/>
      <c r="C36" s="1128">
        <f>AVERAGE(35,39)</f>
        <v>37</v>
      </c>
      <c r="D36" s="1128">
        <f>AVERAGE(40,40,46,50)</f>
        <v>44</v>
      </c>
      <c r="E36" s="1128">
        <f>AVERAGE(49,55,60,60,60)</f>
        <v>56.8</v>
      </c>
      <c r="F36" s="1128">
        <f>AVERAGE(64,61,61)</f>
        <v>62</v>
      </c>
      <c r="G36" s="1128"/>
      <c r="H36" s="63"/>
      <c r="I36" s="63"/>
      <c r="J36" s="63"/>
      <c r="K36" s="63"/>
      <c r="L36" s="63"/>
      <c r="M36" s="63"/>
      <c r="N36" s="63"/>
      <c r="O36" s="63"/>
      <c r="P36" s="63"/>
      <c r="Q36" s="63"/>
      <c r="R36" s="63"/>
      <c r="S36" s="63"/>
      <c r="T36" s="63"/>
      <c r="U36" s="63"/>
      <c r="V36" s="63"/>
      <c r="W36" s="63"/>
      <c r="X36" s="63"/>
      <c r="Y36" s="63"/>
      <c r="Z36" s="63"/>
    </row>
    <row r="37" spans="1:40" ht="28.5" customHeight="1">
      <c r="A37" s="64" t="s">
        <v>744</v>
      </c>
      <c r="B37" s="65">
        <f>B36</f>
        <v>0</v>
      </c>
      <c r="C37" s="1175">
        <f>C36+B37</f>
        <v>37</v>
      </c>
      <c r="D37" s="1175">
        <f t="shared" ref="D37:E37" si="32">D36+C37</f>
        <v>81</v>
      </c>
      <c r="E37" s="1175">
        <f t="shared" si="32"/>
        <v>137.80000000000001</v>
      </c>
      <c r="F37" s="1175">
        <f t="shared" ref="F37" si="33">F36+E37</f>
        <v>199.8</v>
      </c>
      <c r="G37" s="1175">
        <f t="shared" ref="G37" si="34">G36+F37</f>
        <v>199.8</v>
      </c>
      <c r="H37" s="1175">
        <f t="shared" ref="H37" si="35">H36+G37</f>
        <v>199.8</v>
      </c>
      <c r="I37" s="1175">
        <f t="shared" ref="I37" si="36">I36+H37</f>
        <v>199.8</v>
      </c>
      <c r="J37" s="1175">
        <f t="shared" ref="J37" si="37">J36+I37</f>
        <v>199.8</v>
      </c>
      <c r="K37" s="1175">
        <f t="shared" ref="K37" si="38">K36+J37</f>
        <v>199.8</v>
      </c>
      <c r="L37" s="1175">
        <f t="shared" ref="L37" si="39">L36+K37</f>
        <v>199.8</v>
      </c>
      <c r="M37" s="1175">
        <f>M36+L37</f>
        <v>199.8</v>
      </c>
      <c r="N37" s="1175"/>
      <c r="O37" s="1175"/>
      <c r="P37" s="1175"/>
      <c r="Q37" s="1175"/>
      <c r="R37" s="1175"/>
      <c r="S37" s="1175"/>
      <c r="T37" s="1175"/>
      <c r="U37" s="65"/>
      <c r="V37" s="65"/>
      <c r="W37" s="65"/>
      <c r="X37" s="65"/>
      <c r="Y37" s="65"/>
      <c r="Z37" s="65"/>
    </row>
    <row r="38" spans="1:40" s="34" customFormat="1" ht="28.5" customHeight="1" thickBot="1">
      <c r="A38" s="66" t="s">
        <v>745</v>
      </c>
      <c r="B38" s="67"/>
      <c r="C38" s="67"/>
      <c r="D38" s="67"/>
      <c r="E38" s="67">
        <f t="shared" ref="E38:F38" si="40">+E34</f>
        <v>56</v>
      </c>
      <c r="F38" s="67">
        <f t="shared" si="40"/>
        <v>80</v>
      </c>
      <c r="G38" s="67">
        <f>+G34</f>
        <v>91</v>
      </c>
      <c r="H38" s="67">
        <f t="shared" ref="H38:M38" si="41">+H34</f>
        <v>74</v>
      </c>
      <c r="I38" s="67">
        <f t="shared" si="41"/>
        <v>46</v>
      </c>
      <c r="J38" s="67">
        <f t="shared" si="41"/>
        <v>20</v>
      </c>
      <c r="K38" s="67">
        <f t="shared" si="41"/>
        <v>14</v>
      </c>
      <c r="L38" s="67">
        <f t="shared" si="41"/>
        <v>10</v>
      </c>
      <c r="M38" s="67">
        <f t="shared" si="41"/>
        <v>2</v>
      </c>
      <c r="N38" s="67"/>
      <c r="O38" s="67"/>
      <c r="P38" s="67"/>
      <c r="Q38" s="67"/>
      <c r="R38" s="67"/>
      <c r="S38" s="67"/>
      <c r="T38" s="67"/>
      <c r="U38" s="67"/>
      <c r="V38" s="67"/>
      <c r="W38" s="67"/>
      <c r="X38" s="67"/>
      <c r="Y38" s="67"/>
      <c r="Z38" s="67"/>
    </row>
    <row r="39" spans="1:40" ht="15" thickTop="1">
      <c r="A39" s="608"/>
      <c r="B39" s="608"/>
      <c r="C39" s="608"/>
      <c r="D39" s="608"/>
      <c r="E39" s="608"/>
      <c r="F39" s="608"/>
      <c r="G39" s="608"/>
      <c r="H39" s="608"/>
      <c r="I39" s="608"/>
      <c r="J39" s="608"/>
      <c r="K39" s="608"/>
      <c r="L39" s="608"/>
      <c r="M39" s="608"/>
      <c r="N39" s="608"/>
      <c r="O39" s="608"/>
      <c r="P39" s="608"/>
      <c r="Q39" s="608"/>
      <c r="R39" s="608"/>
      <c r="S39" s="608"/>
      <c r="T39" s="608"/>
      <c r="U39" s="608"/>
      <c r="V39" s="608"/>
      <c r="W39" s="608"/>
      <c r="X39" s="608"/>
      <c r="Y39" s="608"/>
      <c r="Z39" s="608"/>
      <c r="AA39" s="608"/>
      <c r="AB39" s="608"/>
      <c r="AC39" s="608"/>
      <c r="AD39" s="608"/>
      <c r="AE39" s="608"/>
      <c r="AF39" s="608"/>
      <c r="AG39" s="608"/>
      <c r="AH39" s="608"/>
      <c r="AI39" s="608"/>
      <c r="AJ39" s="608"/>
      <c r="AK39" s="608"/>
      <c r="AL39" s="608"/>
      <c r="AM39" s="608"/>
      <c r="AN39" s="608"/>
    </row>
    <row r="41" spans="1:40">
      <c r="A41" s="2086" t="s">
        <v>763</v>
      </c>
      <c r="B41" s="2087"/>
      <c r="C41" s="2087"/>
      <c r="D41" s="2087"/>
      <c r="E41" s="2087"/>
      <c r="F41" s="2087"/>
      <c r="G41" s="2087"/>
      <c r="H41" s="2087"/>
      <c r="I41" s="2087"/>
    </row>
    <row r="42" spans="1:40" ht="30" customHeight="1">
      <c r="A42" s="68" t="s">
        <v>74</v>
      </c>
      <c r="B42" s="2055" t="s">
        <v>188</v>
      </c>
      <c r="C42" s="2055"/>
      <c r="D42" s="2055" t="s">
        <v>196</v>
      </c>
      <c r="E42" s="2055"/>
      <c r="F42" s="2084" t="s">
        <v>55</v>
      </c>
      <c r="G42" s="2085"/>
      <c r="H42" s="2055" t="s">
        <v>750</v>
      </c>
      <c r="I42" s="2055"/>
    </row>
    <row r="43" spans="1:40">
      <c r="A43" s="944">
        <f>HLOOKUP($AI$18,$B$33:$AN$38,2,FALSE)</f>
        <v>80</v>
      </c>
      <c r="B43" s="2073">
        <f>HLOOKUP($AI$18,$B$33:$AN$38,4,FALSE)</f>
        <v>62</v>
      </c>
      <c r="C43" s="2073"/>
      <c r="D43" s="2057"/>
      <c r="E43" s="2057"/>
      <c r="F43" s="2080">
        <f>B43-A43</f>
        <v>-18</v>
      </c>
      <c r="G43" s="2081"/>
      <c r="H43" s="2057">
        <f>HLOOKUP($AM$18,$B$33:$AN$38,6,FALSE)</f>
        <v>91</v>
      </c>
      <c r="I43" s="2065"/>
    </row>
    <row r="47" spans="1:40">
      <c r="O47" s="808"/>
    </row>
    <row r="49" spans="1:19" s="408" customFormat="1" ht="27" customHeight="1">
      <c r="A49" s="569" t="s">
        <v>195</v>
      </c>
      <c r="B49" s="2066" t="s">
        <v>764</v>
      </c>
      <c r="C49" s="2066" t="s">
        <v>765</v>
      </c>
      <c r="D49" s="2066" t="s">
        <v>766</v>
      </c>
      <c r="E49" s="2066" t="s">
        <v>767</v>
      </c>
      <c r="F49" s="2066" t="s">
        <v>768</v>
      </c>
      <c r="G49" s="2066" t="s">
        <v>769</v>
      </c>
      <c r="H49" s="2066" t="s">
        <v>770</v>
      </c>
      <c r="I49" s="2066"/>
      <c r="J49" s="2066" t="s">
        <v>771</v>
      </c>
      <c r="K49" s="2066"/>
      <c r="L49" s="2066" t="s">
        <v>769</v>
      </c>
      <c r="M49" s="2066"/>
      <c r="N49" s="2066" t="s">
        <v>737</v>
      </c>
      <c r="O49" s="2066"/>
      <c r="P49" s="2066" t="s">
        <v>84</v>
      </c>
      <c r="Q49" s="2066"/>
    </row>
    <row r="50" spans="1:19" s="408" customFormat="1" ht="27" customHeight="1">
      <c r="A50" s="569" t="s">
        <v>761</v>
      </c>
      <c r="B50" s="2050">
        <v>0</v>
      </c>
      <c r="C50" s="2050"/>
      <c r="D50" s="2050">
        <v>0</v>
      </c>
      <c r="E50" s="2050"/>
      <c r="F50" s="2050">
        <v>2</v>
      </c>
      <c r="G50" s="2050"/>
      <c r="H50" s="2050">
        <v>4</v>
      </c>
      <c r="I50" s="2050"/>
      <c r="J50" s="2050">
        <v>0</v>
      </c>
      <c r="K50" s="2050"/>
      <c r="L50" s="2050">
        <v>0</v>
      </c>
      <c r="M50" s="2050"/>
      <c r="N50" s="2050">
        <v>3</v>
      </c>
      <c r="O50" s="2050"/>
      <c r="P50" s="2050">
        <f>SUM(B50:O50)</f>
        <v>9</v>
      </c>
      <c r="Q50" s="2050"/>
      <c r="R50" s="809"/>
      <c r="S50" s="809"/>
    </row>
    <row r="51" spans="1:19" s="408" customFormat="1" ht="27" customHeight="1">
      <c r="A51" s="569" t="s">
        <v>188</v>
      </c>
      <c r="B51" s="2050">
        <v>7</v>
      </c>
      <c r="C51" s="2050"/>
      <c r="D51" s="2050">
        <v>6</v>
      </c>
      <c r="E51" s="2050"/>
      <c r="F51" s="2050">
        <v>10</v>
      </c>
      <c r="G51" s="2050"/>
      <c r="H51" s="2050">
        <v>20</v>
      </c>
      <c r="I51" s="2050"/>
      <c r="J51" s="2050">
        <v>3</v>
      </c>
      <c r="K51" s="2050"/>
      <c r="L51" s="2050">
        <v>4</v>
      </c>
      <c r="M51" s="2050"/>
      <c r="N51" s="2050">
        <v>11</v>
      </c>
      <c r="O51" s="2050"/>
      <c r="P51" s="2050">
        <f>SUM(B51:O51)</f>
        <v>61</v>
      </c>
      <c r="Q51" s="2050"/>
    </row>
    <row r="52" spans="1:19" s="408" customFormat="1" ht="27" customHeight="1">
      <c r="A52" s="569" t="s">
        <v>196</v>
      </c>
      <c r="B52" s="2050"/>
      <c r="C52" s="2050"/>
      <c r="D52" s="2050"/>
      <c r="E52" s="2050"/>
      <c r="F52" s="2050"/>
      <c r="G52" s="2050"/>
      <c r="H52" s="2050"/>
      <c r="I52" s="2050"/>
      <c r="J52" s="2050"/>
      <c r="K52" s="2050"/>
      <c r="L52" s="2050"/>
      <c r="M52" s="2050"/>
      <c r="N52" s="2050"/>
      <c r="O52" s="2050"/>
      <c r="P52" s="2050">
        <f>SUM(B52:O52)</f>
        <v>0</v>
      </c>
      <c r="Q52" s="2050"/>
    </row>
    <row r="54" spans="1:19">
      <c r="Q54" s="808"/>
    </row>
  </sheetData>
  <mergeCells count="93">
    <mergeCell ref="H51:I51"/>
    <mergeCell ref="J51:K51"/>
    <mergeCell ref="L51:M51"/>
    <mergeCell ref="N51:O51"/>
    <mergeCell ref="P51:Q51"/>
    <mergeCell ref="B49:C49"/>
    <mergeCell ref="D49:E49"/>
    <mergeCell ref="F49:G49"/>
    <mergeCell ref="B51:C51"/>
    <mergeCell ref="D51:E51"/>
    <mergeCell ref="F51:G51"/>
    <mergeCell ref="B50:C50"/>
    <mergeCell ref="D50:E50"/>
    <mergeCell ref="F50:G50"/>
    <mergeCell ref="B43:C43"/>
    <mergeCell ref="F43:G43"/>
    <mergeCell ref="H43:I43"/>
    <mergeCell ref="D43:E43"/>
    <mergeCell ref="A32:Z32"/>
    <mergeCell ref="B42:C42"/>
    <mergeCell ref="F42:G42"/>
    <mergeCell ref="H42:I42"/>
    <mergeCell ref="D42:E42"/>
    <mergeCell ref="A41:I41"/>
    <mergeCell ref="B24:C24"/>
    <mergeCell ref="D24:E24"/>
    <mergeCell ref="F24:G24"/>
    <mergeCell ref="H23:I23"/>
    <mergeCell ref="A22:I22"/>
    <mergeCell ref="B23:C23"/>
    <mergeCell ref="D23:E23"/>
    <mergeCell ref="F23:G23"/>
    <mergeCell ref="AM18:AO18"/>
    <mergeCell ref="F20:G20"/>
    <mergeCell ref="B20:C20"/>
    <mergeCell ref="D20:E20"/>
    <mergeCell ref="B19:C19"/>
    <mergeCell ref="D19:E19"/>
    <mergeCell ref="F19:G19"/>
    <mergeCell ref="AI18:AL18"/>
    <mergeCell ref="AG18:AH18"/>
    <mergeCell ref="A18:I18"/>
    <mergeCell ref="H19:I19"/>
    <mergeCell ref="H20:I20"/>
    <mergeCell ref="A1:Z1"/>
    <mergeCell ref="A9:Z9"/>
    <mergeCell ref="L22:AA22"/>
    <mergeCell ref="Z24:AA24"/>
    <mergeCell ref="N25:O25"/>
    <mergeCell ref="P25:Q25"/>
    <mergeCell ref="R25:S25"/>
    <mergeCell ref="T25:U25"/>
    <mergeCell ref="V25:W25"/>
    <mergeCell ref="Z25:AA25"/>
    <mergeCell ref="T24:U24"/>
    <mergeCell ref="V24:W24"/>
    <mergeCell ref="N23:O23"/>
    <mergeCell ref="P23:Q23"/>
    <mergeCell ref="R23:S23"/>
    <mergeCell ref="T23:U23"/>
    <mergeCell ref="Z23:AA23"/>
    <mergeCell ref="H50:I50"/>
    <mergeCell ref="J50:K50"/>
    <mergeCell ref="L50:M50"/>
    <mergeCell ref="N50:O50"/>
    <mergeCell ref="P50:Q50"/>
    <mergeCell ref="H24:I24"/>
    <mergeCell ref="H49:I49"/>
    <mergeCell ref="J49:K49"/>
    <mergeCell ref="L49:M49"/>
    <mergeCell ref="N49:O49"/>
    <mergeCell ref="P49:Q49"/>
    <mergeCell ref="B52:C52"/>
    <mergeCell ref="D52:E52"/>
    <mergeCell ref="F52:G52"/>
    <mergeCell ref="H52:I52"/>
    <mergeCell ref="J52:K52"/>
    <mergeCell ref="L52:M52"/>
    <mergeCell ref="N52:O52"/>
    <mergeCell ref="P52:Q52"/>
    <mergeCell ref="AB23:AC23"/>
    <mergeCell ref="AB24:AC24"/>
    <mergeCell ref="AB25:AC25"/>
    <mergeCell ref="X23:Y23"/>
    <mergeCell ref="X24:Y24"/>
    <mergeCell ref="X25:Y25"/>
    <mergeCell ref="L25:M25"/>
    <mergeCell ref="L23:M23"/>
    <mergeCell ref="L24:M24"/>
    <mergeCell ref="N24:O24"/>
    <mergeCell ref="P24:Q24"/>
    <mergeCell ref="R24:S24"/>
    <mergeCell ref="V23:W23"/>
  </mergeCells>
  <conditionalFormatting sqref="D20">
    <cfRule type="cellIs" dxfId="8" priority="7" stopIfTrue="1" operator="greaterThan">
      <formula>0</formula>
    </cfRule>
    <cfRule type="cellIs" dxfId="7" priority="8" stopIfTrue="1" operator="equal">
      <formula>0</formula>
    </cfRule>
    <cfRule type="cellIs" dxfId="6" priority="9" stopIfTrue="1" operator="lessThan">
      <formula>0</formula>
    </cfRule>
  </conditionalFormatting>
  <conditionalFormatting sqref="D24">
    <cfRule type="cellIs" dxfId="5" priority="4" stopIfTrue="1" operator="greaterThan">
      <formula>0</formula>
    </cfRule>
    <cfRule type="cellIs" dxfId="4" priority="5" stopIfTrue="1" operator="equal">
      <formula>0</formula>
    </cfRule>
    <cfRule type="cellIs" dxfId="3" priority="6" stopIfTrue="1" operator="lessThan">
      <formula>0</formula>
    </cfRule>
  </conditionalFormatting>
  <conditionalFormatting sqref="F43">
    <cfRule type="cellIs" dxfId="2" priority="1" stopIfTrue="1" operator="greaterThan">
      <formula>0</formula>
    </cfRule>
    <cfRule type="cellIs" dxfId="1" priority="2" stopIfTrue="1" operator="equal">
      <formula>0</formula>
    </cfRule>
    <cfRule type="cellIs" dxfId="0" priority="3" stopIfTrue="1" operator="lessThan">
      <formula>0</formula>
    </cfRule>
  </conditionalFormatting>
  <printOptions horizontalCentered="1"/>
  <pageMargins left="0.45" right="0.2" top="0.75" bottom="0.75" header="0.3" footer="0.3"/>
  <pageSetup paperSize="8" scale="95" orientation="landscape" r:id="rId1"/>
  <headerFooter>
    <oddFooter>&amp;L_x000D_&amp;1#&amp;"Calibri"&amp;10&amp;K000000 Data sensitivity - Public</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tabColor theme="4" tint="0.79998168889431442"/>
  </sheetPr>
  <dimension ref="A1:U23"/>
  <sheetViews>
    <sheetView zoomScaleNormal="100" workbookViewId="0">
      <selection activeCell="B13" sqref="B13"/>
    </sheetView>
  </sheetViews>
  <sheetFormatPr defaultColWidth="9.109375" defaultRowHeight="14.4"/>
  <cols>
    <col min="1" max="1" width="53.109375" bestFit="1" customWidth="1"/>
    <col min="2" max="2" width="15.44140625" customWidth="1"/>
    <col min="3" max="7" width="13.88671875" customWidth="1"/>
    <col min="8" max="8" width="14.33203125" customWidth="1"/>
    <col min="9" max="10" width="13.88671875" customWidth="1"/>
  </cols>
  <sheetData>
    <row r="1" spans="1:21" ht="16.2" thickBot="1">
      <c r="A1" s="2088" t="s">
        <v>772</v>
      </c>
      <c r="B1" s="2088"/>
      <c r="C1" s="2088"/>
      <c r="D1" s="2088"/>
      <c r="E1" s="2088"/>
      <c r="F1" s="2088"/>
      <c r="G1" s="2088"/>
      <c r="H1" s="2088"/>
      <c r="I1" s="2088"/>
      <c r="J1" s="2088"/>
    </row>
    <row r="2" spans="1:21" s="45" customFormat="1" ht="30" customHeight="1">
      <c r="A2" s="207" t="s">
        <v>109</v>
      </c>
      <c r="B2" s="210" t="s">
        <v>773</v>
      </c>
      <c r="C2" s="210" t="s">
        <v>774</v>
      </c>
      <c r="D2" s="210" t="s">
        <v>775</v>
      </c>
      <c r="E2" s="210" t="s">
        <v>776</v>
      </c>
      <c r="F2" s="210" t="s">
        <v>777</v>
      </c>
      <c r="G2" s="210" t="s">
        <v>778</v>
      </c>
      <c r="H2" s="208" t="s">
        <v>779</v>
      </c>
      <c r="I2" s="208" t="s">
        <v>780</v>
      </c>
      <c r="J2" s="209" t="s">
        <v>781</v>
      </c>
    </row>
    <row r="3" spans="1:21">
      <c r="A3" s="1243" t="s">
        <v>1051</v>
      </c>
      <c r="B3" s="891">
        <v>46543</v>
      </c>
      <c r="C3" s="891">
        <v>46565</v>
      </c>
      <c r="D3" s="1066">
        <v>46593</v>
      </c>
      <c r="E3" s="1066">
        <v>46614</v>
      </c>
      <c r="F3" s="894"/>
      <c r="G3" s="894"/>
      <c r="H3" s="793">
        <v>0</v>
      </c>
      <c r="I3" s="892"/>
      <c r="J3" s="893"/>
    </row>
    <row r="4" spans="1:21">
      <c r="A4" s="1243" t="s">
        <v>1110</v>
      </c>
      <c r="B4" s="891">
        <v>46443</v>
      </c>
      <c r="C4" s="891">
        <v>46469</v>
      </c>
      <c r="D4" s="1066">
        <v>46488</v>
      </c>
      <c r="E4" s="1066">
        <v>46510</v>
      </c>
      <c r="F4" s="894"/>
      <c r="G4" s="894"/>
      <c r="H4" s="793">
        <v>0</v>
      </c>
      <c r="I4" s="892"/>
      <c r="J4" s="893"/>
    </row>
    <row r="5" spans="1:21" ht="15" thickBot="1">
      <c r="A5" s="1244"/>
      <c r="B5" s="685"/>
      <c r="C5" s="685"/>
      <c r="D5" s="1119"/>
      <c r="E5" s="1119"/>
      <c r="F5" s="685"/>
      <c r="G5" s="685"/>
      <c r="H5" s="1120"/>
      <c r="I5" s="686"/>
      <c r="J5" s="687"/>
    </row>
    <row r="9" spans="1:21">
      <c r="D9" s="93"/>
      <c r="E9" s="93"/>
      <c r="F9" s="93"/>
      <c r="G9" s="93"/>
      <c r="J9" s="570"/>
      <c r="K9" s="594"/>
      <c r="L9" s="594"/>
    </row>
    <row r="10" spans="1:21">
      <c r="D10" s="93"/>
      <c r="E10" s="93"/>
      <c r="F10" s="93"/>
      <c r="G10" s="93"/>
      <c r="J10" s="570"/>
      <c r="K10" s="594"/>
      <c r="L10" s="594"/>
    </row>
    <row r="11" spans="1:21">
      <c r="D11" s="93"/>
      <c r="E11" s="93"/>
      <c r="F11" s="93"/>
      <c r="G11" s="93"/>
      <c r="J11" s="570"/>
      <c r="K11" s="594"/>
      <c r="L11" s="594"/>
    </row>
    <row r="12" spans="1:21">
      <c r="D12" s="93"/>
      <c r="E12" s="93"/>
      <c r="F12" s="93"/>
      <c r="G12" s="93"/>
      <c r="H12" s="93"/>
      <c r="I12" s="570"/>
      <c r="J12" s="594"/>
      <c r="K12" s="594"/>
      <c r="L12" s="594"/>
      <c r="N12" s="594"/>
      <c r="O12" s="594"/>
      <c r="P12" s="594"/>
      <c r="Q12" s="594"/>
      <c r="R12" s="594"/>
      <c r="S12" s="594"/>
      <c r="U12" s="594"/>
    </row>
    <row r="13" spans="1:21">
      <c r="C13" s="93"/>
      <c r="D13" s="93"/>
      <c r="E13" s="93"/>
      <c r="F13" s="93"/>
      <c r="G13" s="93"/>
      <c r="H13" s="93"/>
      <c r="I13" s="570"/>
      <c r="J13" s="594"/>
      <c r="K13" s="594"/>
      <c r="L13" s="594"/>
      <c r="N13" s="594"/>
      <c r="O13" s="594"/>
      <c r="P13" s="594"/>
      <c r="Q13" s="594"/>
      <c r="R13" s="594"/>
      <c r="S13" s="594"/>
      <c r="U13" s="594"/>
    </row>
    <row r="14" spans="1:21">
      <c r="C14" s="93"/>
      <c r="D14" s="93"/>
      <c r="E14" s="93"/>
      <c r="F14" s="93"/>
      <c r="G14" s="93"/>
      <c r="H14" s="594"/>
      <c r="I14" s="570"/>
      <c r="J14" s="594"/>
      <c r="K14" s="594"/>
      <c r="L14" s="594"/>
      <c r="N14" s="594"/>
      <c r="O14" s="594"/>
      <c r="P14" s="594"/>
      <c r="Q14" s="594"/>
      <c r="R14" s="594"/>
      <c r="S14" s="594"/>
      <c r="U14" s="594"/>
    </row>
    <row r="15" spans="1:21">
      <c r="C15" s="93"/>
      <c r="D15" s="93"/>
      <c r="E15" s="93"/>
      <c r="F15" s="93"/>
      <c r="G15" s="93"/>
      <c r="H15" s="594"/>
      <c r="I15" s="570"/>
      <c r="J15" s="594"/>
      <c r="K15" s="594"/>
      <c r="L15" s="594"/>
      <c r="N15" s="594"/>
      <c r="O15" s="594"/>
      <c r="P15" s="594"/>
      <c r="Q15" s="594"/>
      <c r="R15" s="594"/>
      <c r="S15" s="594"/>
      <c r="U15" s="594"/>
    </row>
    <row r="16" spans="1:21">
      <c r="C16" s="93"/>
      <c r="D16" s="93"/>
      <c r="E16" s="1069"/>
      <c r="F16" s="1069"/>
      <c r="G16" s="93"/>
      <c r="H16" s="594"/>
      <c r="I16" s="570"/>
      <c r="J16" s="594"/>
      <c r="K16" s="594"/>
      <c r="N16" s="594"/>
      <c r="O16" s="594"/>
      <c r="P16" s="594"/>
      <c r="Q16" s="594"/>
      <c r="R16" s="594"/>
      <c r="S16" s="594"/>
      <c r="U16" s="594"/>
    </row>
    <row r="17" spans="3:11">
      <c r="C17" s="93"/>
      <c r="D17" s="93"/>
      <c r="E17" s="93"/>
      <c r="F17" s="93"/>
      <c r="G17" s="93"/>
      <c r="H17" s="594"/>
      <c r="I17" s="570"/>
      <c r="J17" s="594"/>
      <c r="K17" s="594"/>
    </row>
    <row r="18" spans="3:11">
      <c r="C18" s="93"/>
      <c r="D18" s="93"/>
      <c r="E18" s="93"/>
      <c r="F18" s="93"/>
      <c r="G18" s="93"/>
      <c r="H18" s="594"/>
      <c r="I18" s="570"/>
      <c r="J18" s="594"/>
      <c r="K18" s="594"/>
    </row>
    <row r="19" spans="3:11">
      <c r="C19" s="93"/>
      <c r="D19" s="93"/>
      <c r="E19" s="93"/>
      <c r="F19" s="93"/>
      <c r="G19" s="93"/>
      <c r="H19" s="594"/>
      <c r="I19" s="594"/>
      <c r="K19" s="570"/>
    </row>
    <row r="20" spans="3:11">
      <c r="C20" s="93"/>
      <c r="D20" s="93"/>
      <c r="E20" s="93"/>
      <c r="F20" s="93"/>
      <c r="G20" s="93"/>
      <c r="H20" s="594"/>
      <c r="I20" s="594"/>
      <c r="K20" s="570"/>
    </row>
    <row r="21" spans="3:11">
      <c r="C21" s="93"/>
      <c r="D21" s="93"/>
      <c r="E21" s="93"/>
      <c r="F21" s="93"/>
      <c r="H21" s="594"/>
      <c r="I21" s="594"/>
      <c r="K21" s="570"/>
    </row>
    <row r="22" spans="3:11">
      <c r="E22" s="591"/>
      <c r="F22" s="477"/>
    </row>
    <row r="23" spans="3:11">
      <c r="E23" s="819"/>
    </row>
  </sheetData>
  <mergeCells count="1">
    <mergeCell ref="A1:J1"/>
  </mergeCells>
  <pageMargins left="0.7" right="0.7" top="0.75" bottom="0.75" header="0.3" footer="0.3"/>
  <headerFooter>
    <oddFooter>&amp;L_x000D_&amp;1#&amp;"Calibri"&amp;10&amp;K000000 Data sensitivity - Public</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AX74"/>
  <sheetViews>
    <sheetView zoomScale="70" zoomScaleNormal="70" workbookViewId="0">
      <selection activeCell="I8" sqref="I8"/>
    </sheetView>
  </sheetViews>
  <sheetFormatPr defaultRowHeight="14.4"/>
  <cols>
    <col min="1" max="1" width="11.33203125" style="37" customWidth="1"/>
    <col min="2" max="3" width="14.6640625" customWidth="1"/>
    <col min="4" max="4" width="9.44140625" bestFit="1" customWidth="1"/>
    <col min="5" max="6" width="14.6640625" customWidth="1"/>
    <col min="7" max="7" width="13.109375" bestFit="1" customWidth="1"/>
    <col min="8" max="9" width="14.6640625" customWidth="1"/>
    <col min="10" max="10" width="13.109375" bestFit="1" customWidth="1"/>
    <col min="11" max="12" width="14.6640625" customWidth="1"/>
    <col min="13" max="13" width="10.44140625" bestFit="1" customWidth="1"/>
    <col min="14" max="15" width="14.6640625" customWidth="1"/>
    <col min="16" max="21" width="12" customWidth="1"/>
    <col min="22" max="22" width="15.44140625" bestFit="1" customWidth="1"/>
    <col min="23" max="26" width="12" customWidth="1"/>
    <col min="27" max="39" width="14.33203125" bestFit="1" customWidth="1"/>
    <col min="40" max="40" width="10.44140625" bestFit="1" customWidth="1"/>
  </cols>
  <sheetData>
    <row r="1" spans="1:22" ht="15" thickBot="1">
      <c r="B1" s="36">
        <f>SUM(B4:B35)</f>
        <v>218588</v>
      </c>
      <c r="E1" s="36">
        <f>SUM(E4:E35)</f>
        <v>218588</v>
      </c>
    </row>
    <row r="2" spans="1:22">
      <c r="A2" s="38"/>
      <c r="B2" s="2030" t="s">
        <v>716</v>
      </c>
      <c r="C2" s="2031"/>
      <c r="D2" s="2032"/>
      <c r="E2" s="2033" t="s">
        <v>717</v>
      </c>
      <c r="F2" s="2034"/>
      <c r="G2" s="18"/>
      <c r="H2" s="2035" t="s">
        <v>782</v>
      </c>
      <c r="I2" s="2036"/>
      <c r="J2" s="18"/>
      <c r="K2" s="2024" t="s">
        <v>720</v>
      </c>
      <c r="L2" s="2025"/>
      <c r="M2" s="936"/>
      <c r="N2" s="2026" t="s">
        <v>783</v>
      </c>
      <c r="O2" s="2027"/>
    </row>
    <row r="3" spans="1:22" ht="15" thickBot="1">
      <c r="A3" s="39" t="s">
        <v>784</v>
      </c>
      <c r="B3" s="28" t="s">
        <v>785</v>
      </c>
      <c r="C3" s="21" t="s">
        <v>786</v>
      </c>
      <c r="D3" s="20" t="s">
        <v>787</v>
      </c>
      <c r="E3" s="28" t="s">
        <v>788</v>
      </c>
      <c r="F3" s="21" t="s">
        <v>786</v>
      </c>
      <c r="G3" s="20" t="s">
        <v>787</v>
      </c>
      <c r="H3" s="28" t="s">
        <v>789</v>
      </c>
      <c r="I3" s="21" t="s">
        <v>790</v>
      </c>
      <c r="J3" s="21" t="s">
        <v>791</v>
      </c>
      <c r="K3" s="28" t="s">
        <v>792</v>
      </c>
      <c r="L3" s="21" t="s">
        <v>790</v>
      </c>
      <c r="M3" s="21" t="s">
        <v>793</v>
      </c>
      <c r="N3" s="28" t="s">
        <v>789</v>
      </c>
      <c r="O3" s="22" t="s">
        <v>790</v>
      </c>
      <c r="P3" s="937"/>
    </row>
    <row r="4" spans="1:22">
      <c r="A4" s="938">
        <f>+'EV-Chart Data'!A4</f>
        <v>46198</v>
      </c>
      <c r="B4" s="29">
        <v>0</v>
      </c>
      <c r="C4" s="23">
        <f>+B4</f>
        <v>0</v>
      </c>
      <c r="D4" s="25">
        <f>C4/$B$1</f>
        <v>0</v>
      </c>
      <c r="E4" s="29">
        <v>0</v>
      </c>
      <c r="F4" s="23">
        <f>E4</f>
        <v>0</v>
      </c>
      <c r="G4" s="25">
        <f>F4/$E$1</f>
        <v>0</v>
      </c>
      <c r="H4" s="41"/>
      <c r="I4" s="23"/>
      <c r="J4" s="25" t="str">
        <f t="shared" ref="J4" si="0">IF(H4="","",I4/$B$1)</f>
        <v/>
      </c>
      <c r="K4" s="29"/>
      <c r="L4" s="23"/>
      <c r="M4" s="25"/>
      <c r="N4" s="29"/>
      <c r="O4" s="23"/>
      <c r="Q4" s="2" t="s">
        <v>726</v>
      </c>
    </row>
    <row r="5" spans="1:22">
      <c r="A5" s="938">
        <f>EOMONTH(A4,1)</f>
        <v>46234</v>
      </c>
      <c r="B5" s="29">
        <v>13811</v>
      </c>
      <c r="C5" s="23">
        <f>+B5+C4</f>
        <v>13811</v>
      </c>
      <c r="D5" s="25">
        <f t="shared" ref="D5:D18" si="1">C5/$B$1</f>
        <v>6.3182791370066063E-2</v>
      </c>
      <c r="E5" s="29">
        <v>13811</v>
      </c>
      <c r="F5" s="23">
        <f t="shared" ref="F5:F18" si="2">F4+E5</f>
        <v>13811</v>
      </c>
      <c r="G5" s="25">
        <f t="shared" ref="G5:G18" si="3">F5/$E$1</f>
        <v>6.3182791370066063E-2</v>
      </c>
      <c r="H5" s="41">
        <v>2312</v>
      </c>
      <c r="I5" s="23">
        <f>ROUND(I4+H5,0)</f>
        <v>2312</v>
      </c>
      <c r="J5" s="25">
        <f>IF(H5="","",I5/$B$1)</f>
        <v>1.0576975863267883E-2</v>
      </c>
      <c r="K5" s="29"/>
      <c r="L5" s="23"/>
      <c r="M5" s="25"/>
      <c r="N5" s="29">
        <f>ROUND(H5-E5,0)</f>
        <v>-11499</v>
      </c>
      <c r="O5" s="23">
        <f>N5+O4</f>
        <v>-11499</v>
      </c>
    </row>
    <row r="6" spans="1:22">
      <c r="A6" s="938">
        <f t="shared" ref="A6:A24" si="4">EOMONTH(A5,1)</f>
        <v>46265</v>
      </c>
      <c r="B6" s="29">
        <v>20145</v>
      </c>
      <c r="C6" s="23">
        <f t="shared" ref="C6:C18" si="5">+B6+C5</f>
        <v>33956</v>
      </c>
      <c r="D6" s="25">
        <f t="shared" si="1"/>
        <v>0.15534247076692226</v>
      </c>
      <c r="E6" s="29">
        <v>20145</v>
      </c>
      <c r="F6" s="23">
        <f t="shared" si="2"/>
        <v>33956</v>
      </c>
      <c r="G6" s="25">
        <f t="shared" si="3"/>
        <v>0.15534247076692226</v>
      </c>
      <c r="H6" s="696">
        <v>45296</v>
      </c>
      <c r="I6" s="23">
        <f>ROUND(I5+H6,0)</f>
        <v>47608</v>
      </c>
      <c r="J6" s="25">
        <f t="shared" ref="J6:J8" si="6">IF(H6="","",I6/$B$1)</f>
        <v>0.21779786630556114</v>
      </c>
      <c r="K6" s="29"/>
      <c r="L6" s="23"/>
      <c r="M6" s="25"/>
      <c r="N6" s="29">
        <f>ROUND(H6-E6,0)</f>
        <v>25151</v>
      </c>
      <c r="O6" s="23">
        <f>N6+O5</f>
        <v>13652</v>
      </c>
    </row>
    <row r="7" spans="1:22">
      <c r="A7" s="938">
        <f t="shared" si="4"/>
        <v>46295</v>
      </c>
      <c r="B7" s="29">
        <v>18301</v>
      </c>
      <c r="C7" s="23">
        <f t="shared" si="5"/>
        <v>52257</v>
      </c>
      <c r="D7" s="25">
        <f t="shared" si="1"/>
        <v>0.23906618844584332</v>
      </c>
      <c r="E7" s="29">
        <v>18301</v>
      </c>
      <c r="F7" s="23">
        <f t="shared" si="2"/>
        <v>52257</v>
      </c>
      <c r="G7" s="25">
        <f t="shared" si="3"/>
        <v>0.23906618844584332</v>
      </c>
      <c r="H7" s="696">
        <v>29853</v>
      </c>
      <c r="I7" s="23">
        <f>ROUND(I6+H7,0)</f>
        <v>77461</v>
      </c>
      <c r="J7" s="25">
        <f t="shared" si="6"/>
        <v>0.3543698647684228</v>
      </c>
      <c r="K7" s="29"/>
      <c r="L7" s="23"/>
      <c r="M7" s="25"/>
      <c r="N7" s="29">
        <f>ROUND(H7-E7,0)</f>
        <v>11552</v>
      </c>
      <c r="O7" s="23">
        <f>N7+O6</f>
        <v>25204</v>
      </c>
    </row>
    <row r="8" spans="1:22">
      <c r="A8" s="938">
        <f t="shared" si="4"/>
        <v>46326</v>
      </c>
      <c r="B8" s="29">
        <v>30915</v>
      </c>
      <c r="C8" s="23">
        <f t="shared" si="5"/>
        <v>83172</v>
      </c>
      <c r="D8" s="25">
        <f t="shared" si="1"/>
        <v>0.38049664208465239</v>
      </c>
      <c r="E8" s="29">
        <v>30915</v>
      </c>
      <c r="F8" s="23">
        <f t="shared" si="2"/>
        <v>83172</v>
      </c>
      <c r="G8" s="25">
        <f t="shared" si="3"/>
        <v>0.38049664208465239</v>
      </c>
      <c r="H8" s="41">
        <v>21398</v>
      </c>
      <c r="I8" s="23">
        <f>ROUND(I7+H8,0)</f>
        <v>98859</v>
      </c>
      <c r="J8" s="25">
        <f t="shared" si="6"/>
        <v>0.45226178930224897</v>
      </c>
      <c r="K8" s="29">
        <v>32066.048908730168</v>
      </c>
      <c r="L8" s="23">
        <v>98859</v>
      </c>
      <c r="M8" s="25">
        <f t="shared" ref="M8:M18" si="7">IF(K8="",M7,L8/$E$1)</f>
        <v>0.45226178930224897</v>
      </c>
      <c r="N8" s="29">
        <f>ROUND(H8-E8,0)</f>
        <v>-9517</v>
      </c>
      <c r="O8" s="23">
        <f>N8+O7</f>
        <v>15687</v>
      </c>
      <c r="Q8" s="2" t="s">
        <v>727</v>
      </c>
      <c r="V8" s="806"/>
    </row>
    <row r="9" spans="1:22">
      <c r="A9" s="938">
        <f t="shared" si="4"/>
        <v>46356</v>
      </c>
      <c r="B9" s="29">
        <v>42887</v>
      </c>
      <c r="C9" s="23">
        <f t="shared" si="5"/>
        <v>126059</v>
      </c>
      <c r="D9" s="25">
        <f t="shared" si="1"/>
        <v>0.57669679945834174</v>
      </c>
      <c r="E9" s="29">
        <v>42887</v>
      </c>
      <c r="F9" s="23">
        <f t="shared" si="2"/>
        <v>126059</v>
      </c>
      <c r="G9" s="25">
        <f t="shared" si="3"/>
        <v>0.57669679945834174</v>
      </c>
      <c r="H9" s="41"/>
      <c r="I9" s="23"/>
      <c r="J9" s="25"/>
      <c r="K9" s="29">
        <v>40084.057060185194</v>
      </c>
      <c r="L9" s="23">
        <f t="shared" ref="L9:L18" si="8">+K9+L8</f>
        <v>138943.05706018518</v>
      </c>
      <c r="M9" s="25">
        <f t="shared" si="7"/>
        <v>0.63563899692657044</v>
      </c>
      <c r="N9" s="29"/>
      <c r="O9" s="23"/>
      <c r="V9" s="806"/>
    </row>
    <row r="10" spans="1:22">
      <c r="A10" s="938">
        <f t="shared" si="4"/>
        <v>46387</v>
      </c>
      <c r="B10" s="29">
        <v>33300</v>
      </c>
      <c r="C10" s="23">
        <f t="shared" si="5"/>
        <v>159359</v>
      </c>
      <c r="D10" s="25">
        <f t="shared" si="1"/>
        <v>0.72903819056855823</v>
      </c>
      <c r="E10" s="29">
        <v>33300</v>
      </c>
      <c r="F10" s="23">
        <f t="shared" si="2"/>
        <v>159359</v>
      </c>
      <c r="G10" s="25">
        <f t="shared" si="3"/>
        <v>0.72903819056855823</v>
      </c>
      <c r="H10" s="41"/>
      <c r="I10" s="23"/>
      <c r="J10" s="25"/>
      <c r="K10" s="29">
        <v>38004.057060185194</v>
      </c>
      <c r="L10" s="23">
        <f t="shared" si="8"/>
        <v>176947.11412037036</v>
      </c>
      <c r="M10" s="25">
        <f t="shared" si="7"/>
        <v>0.80950058612719067</v>
      </c>
      <c r="N10" s="29"/>
      <c r="O10" s="23"/>
      <c r="S10" s="715"/>
      <c r="T10" s="715"/>
      <c r="U10" s="715"/>
      <c r="V10" s="806"/>
    </row>
    <row r="11" spans="1:22">
      <c r="A11" s="938">
        <f t="shared" si="4"/>
        <v>46418</v>
      </c>
      <c r="B11" s="29">
        <v>27140</v>
      </c>
      <c r="C11" s="23">
        <f t="shared" si="5"/>
        <v>186499</v>
      </c>
      <c r="D11" s="25">
        <f t="shared" si="1"/>
        <v>0.85319871173165951</v>
      </c>
      <c r="E11" s="29">
        <v>27140</v>
      </c>
      <c r="F11" s="23">
        <f t="shared" si="2"/>
        <v>186499</v>
      </c>
      <c r="G11" s="25">
        <f t="shared" si="3"/>
        <v>0.85319871173165951</v>
      </c>
      <c r="H11" s="41"/>
      <c r="I11" s="23"/>
      <c r="J11" s="25"/>
      <c r="K11" s="29">
        <v>18434.004282407368</v>
      </c>
      <c r="L11" s="23">
        <f t="shared" si="8"/>
        <v>195381.11840277773</v>
      </c>
      <c r="M11" s="25">
        <f t="shared" si="7"/>
        <v>0.89383277399847083</v>
      </c>
      <c r="N11" s="29"/>
      <c r="O11" s="23"/>
      <c r="T11" s="715"/>
      <c r="V11" s="806"/>
    </row>
    <row r="12" spans="1:22">
      <c r="A12" s="938">
        <f t="shared" si="4"/>
        <v>46446</v>
      </c>
      <c r="B12" s="29">
        <v>12910</v>
      </c>
      <c r="C12" s="23">
        <f t="shared" si="5"/>
        <v>199409</v>
      </c>
      <c r="D12" s="25">
        <f t="shared" si="1"/>
        <v>0.91225959339030505</v>
      </c>
      <c r="E12" s="29">
        <v>12910</v>
      </c>
      <c r="F12" s="23">
        <f t="shared" si="2"/>
        <v>199409</v>
      </c>
      <c r="G12" s="25">
        <f t="shared" si="3"/>
        <v>0.91225959339030505</v>
      </c>
      <c r="H12" s="41"/>
      <c r="I12" s="23"/>
      <c r="J12" s="25"/>
      <c r="K12" s="29">
        <v>11381.793865740741</v>
      </c>
      <c r="L12" s="23">
        <f t="shared" si="8"/>
        <v>206762.91226851847</v>
      </c>
      <c r="M12" s="25">
        <f t="shared" si="7"/>
        <v>0.94590239294251499</v>
      </c>
      <c r="N12" s="29"/>
      <c r="O12" s="23"/>
      <c r="S12" s="715"/>
      <c r="T12" s="715"/>
    </row>
    <row r="13" spans="1:22">
      <c r="A13" s="938">
        <f t="shared" si="4"/>
        <v>46477</v>
      </c>
      <c r="B13" s="29">
        <v>7484</v>
      </c>
      <c r="C13" s="23">
        <f t="shared" si="5"/>
        <v>206893</v>
      </c>
      <c r="D13" s="25">
        <f t="shared" si="1"/>
        <v>0.94649752044943003</v>
      </c>
      <c r="E13" s="29">
        <v>7484</v>
      </c>
      <c r="F13" s="23">
        <f t="shared" si="2"/>
        <v>206893</v>
      </c>
      <c r="G13" s="25">
        <f t="shared" si="3"/>
        <v>0.94649752044943003</v>
      </c>
      <c r="H13" s="41"/>
      <c r="I13" s="23"/>
      <c r="J13" s="25"/>
      <c r="K13" s="29">
        <v>4881.7938657407385</v>
      </c>
      <c r="L13" s="23">
        <f t="shared" si="8"/>
        <v>211644.70613425921</v>
      </c>
      <c r="M13" s="25">
        <f t="shared" si="7"/>
        <v>0.96823570431249295</v>
      </c>
      <c r="N13" s="29"/>
      <c r="O13" s="23"/>
      <c r="S13" s="799"/>
      <c r="T13" s="715"/>
      <c r="V13" s="806">
        <f>F7-I7</f>
        <v>-25204</v>
      </c>
    </row>
    <row r="14" spans="1:22">
      <c r="A14" s="938">
        <f t="shared" si="4"/>
        <v>46507</v>
      </c>
      <c r="B14" s="29">
        <v>7346</v>
      </c>
      <c r="C14" s="23">
        <f t="shared" si="5"/>
        <v>214239</v>
      </c>
      <c r="D14" s="25">
        <f t="shared" si="1"/>
        <v>0.98010412282467474</v>
      </c>
      <c r="E14" s="29">
        <v>7346</v>
      </c>
      <c r="F14" s="23">
        <f t="shared" si="2"/>
        <v>214239</v>
      </c>
      <c r="G14" s="25">
        <f t="shared" si="3"/>
        <v>0.98010412282467474</v>
      </c>
      <c r="H14" s="29"/>
      <c r="I14" s="23"/>
      <c r="J14" s="25"/>
      <c r="K14" s="29">
        <v>2594.2938657407385</v>
      </c>
      <c r="L14" s="23">
        <f t="shared" si="8"/>
        <v>214238.99999999994</v>
      </c>
      <c r="M14" s="25">
        <f t="shared" si="7"/>
        <v>0.98010412282467452</v>
      </c>
      <c r="N14" s="29"/>
      <c r="O14" s="23"/>
      <c r="T14" s="715"/>
      <c r="V14" s="806"/>
    </row>
    <row r="15" spans="1:22">
      <c r="A15" s="938">
        <f t="shared" si="4"/>
        <v>46538</v>
      </c>
      <c r="B15" s="29">
        <v>2110</v>
      </c>
      <c r="C15" s="23">
        <f t="shared" si="5"/>
        <v>216349</v>
      </c>
      <c r="D15" s="25">
        <f t="shared" si="1"/>
        <v>0.98975698574487159</v>
      </c>
      <c r="E15" s="29">
        <v>2110</v>
      </c>
      <c r="F15" s="23">
        <f t="shared" si="2"/>
        <v>216349</v>
      </c>
      <c r="G15" s="25">
        <f t="shared" si="3"/>
        <v>0.98975698574487159</v>
      </c>
      <c r="H15" s="29"/>
      <c r="I15" s="23"/>
      <c r="J15" s="25"/>
      <c r="K15" s="29">
        <v>2110</v>
      </c>
      <c r="L15" s="23">
        <f t="shared" si="8"/>
        <v>216348.99999999994</v>
      </c>
      <c r="M15" s="25">
        <f t="shared" si="7"/>
        <v>0.98975698574487136</v>
      </c>
      <c r="N15" s="29"/>
      <c r="O15" s="23"/>
      <c r="S15" s="715"/>
      <c r="T15" s="715"/>
      <c r="V15" s="806"/>
    </row>
    <row r="16" spans="1:22">
      <c r="A16" s="938">
        <f t="shared" si="4"/>
        <v>46568</v>
      </c>
      <c r="B16" s="29">
        <v>1356</v>
      </c>
      <c r="C16" s="23">
        <f t="shared" si="5"/>
        <v>217705</v>
      </c>
      <c r="D16" s="25">
        <f t="shared" si="1"/>
        <v>0.99596043698647685</v>
      </c>
      <c r="E16" s="29">
        <v>1356</v>
      </c>
      <c r="F16" s="23">
        <f t="shared" si="2"/>
        <v>217705</v>
      </c>
      <c r="G16" s="25">
        <f t="shared" si="3"/>
        <v>0.99596043698647685</v>
      </c>
      <c r="H16" s="29"/>
      <c r="I16" s="23"/>
      <c r="J16" s="25"/>
      <c r="K16" s="29">
        <v>1356</v>
      </c>
      <c r="L16" s="23">
        <f t="shared" si="8"/>
        <v>217704.99999999994</v>
      </c>
      <c r="M16" s="25">
        <f t="shared" si="7"/>
        <v>0.99596043698647663</v>
      </c>
      <c r="N16" s="29"/>
      <c r="O16" s="23"/>
      <c r="T16" s="715"/>
      <c r="U16" s="715"/>
    </row>
    <row r="17" spans="1:22">
      <c r="A17" s="938">
        <f t="shared" si="4"/>
        <v>46599</v>
      </c>
      <c r="B17" s="29">
        <v>61</v>
      </c>
      <c r="C17" s="23">
        <f t="shared" si="5"/>
        <v>217766</v>
      </c>
      <c r="D17" s="25">
        <f t="shared" si="1"/>
        <v>0.99623950079601808</v>
      </c>
      <c r="E17" s="29">
        <v>61</v>
      </c>
      <c r="F17" s="23">
        <f t="shared" si="2"/>
        <v>217766</v>
      </c>
      <c r="G17" s="25">
        <f t="shared" si="3"/>
        <v>0.99623950079601808</v>
      </c>
      <c r="H17" s="29"/>
      <c r="I17" s="23"/>
      <c r="J17" s="25"/>
      <c r="K17" s="29">
        <v>61</v>
      </c>
      <c r="L17" s="23">
        <f t="shared" si="8"/>
        <v>217765.99999999994</v>
      </c>
      <c r="M17" s="25">
        <f t="shared" si="7"/>
        <v>0.99623950079601786</v>
      </c>
      <c r="N17" s="29"/>
      <c r="O17" s="23"/>
      <c r="T17" s="715"/>
      <c r="V17" s="715"/>
    </row>
    <row r="18" spans="1:22">
      <c r="A18" s="938">
        <f t="shared" si="4"/>
        <v>46630</v>
      </c>
      <c r="B18" s="29">
        <v>822</v>
      </c>
      <c r="C18" s="23">
        <f t="shared" si="5"/>
        <v>218588</v>
      </c>
      <c r="D18" s="25">
        <f t="shared" si="1"/>
        <v>1</v>
      </c>
      <c r="E18" s="29">
        <v>822</v>
      </c>
      <c r="F18" s="23">
        <f t="shared" si="2"/>
        <v>218588</v>
      </c>
      <c r="G18" s="25">
        <f t="shared" si="3"/>
        <v>1</v>
      </c>
      <c r="H18" s="29"/>
      <c r="I18" s="23"/>
      <c r="J18" s="25"/>
      <c r="K18" s="29">
        <v>822</v>
      </c>
      <c r="L18" s="23">
        <f t="shared" si="8"/>
        <v>218587.99999999994</v>
      </c>
      <c r="M18" s="25">
        <f t="shared" si="7"/>
        <v>0.99999999999999978</v>
      </c>
      <c r="N18" s="29"/>
      <c r="O18" s="23"/>
      <c r="T18" s="715"/>
      <c r="V18" s="715"/>
    </row>
    <row r="19" spans="1:22">
      <c r="A19" s="938">
        <f t="shared" si="4"/>
        <v>46660</v>
      </c>
      <c r="B19" s="29"/>
      <c r="C19" s="23"/>
      <c r="D19" s="25"/>
      <c r="E19" s="29"/>
      <c r="F19" s="23"/>
      <c r="G19" s="25"/>
      <c r="H19" s="29"/>
      <c r="I19" s="23"/>
      <c r="J19" s="25"/>
      <c r="K19" s="29"/>
      <c r="L19" s="23"/>
      <c r="M19" s="25"/>
      <c r="N19" s="29"/>
      <c r="O19" s="23"/>
      <c r="T19" s="715"/>
    </row>
    <row r="20" spans="1:22">
      <c r="A20" s="938">
        <f t="shared" si="4"/>
        <v>46691</v>
      </c>
      <c r="B20" s="29"/>
      <c r="C20" s="23"/>
      <c r="D20" s="25"/>
      <c r="E20" s="29"/>
      <c r="F20" s="23"/>
      <c r="G20" s="25"/>
      <c r="H20" s="29"/>
      <c r="I20" s="23"/>
      <c r="J20" s="25"/>
      <c r="K20" s="29"/>
      <c r="L20" s="23"/>
      <c r="M20" s="25"/>
      <c r="N20" s="29"/>
      <c r="O20" s="23"/>
      <c r="T20" s="715"/>
      <c r="U20" s="592"/>
      <c r="V20" s="715"/>
    </row>
    <row r="21" spans="1:22">
      <c r="A21" s="938">
        <f t="shared" si="4"/>
        <v>46721</v>
      </c>
      <c r="B21" s="29"/>
      <c r="C21" s="23"/>
      <c r="D21" s="25"/>
      <c r="E21" s="29"/>
      <c r="F21" s="23"/>
      <c r="G21" s="25"/>
      <c r="H21" s="29"/>
      <c r="I21" s="23"/>
      <c r="J21" s="25"/>
      <c r="K21" s="29"/>
      <c r="L21" s="23"/>
      <c r="M21" s="25"/>
      <c r="N21" s="29"/>
      <c r="O21" s="23"/>
      <c r="T21" s="715"/>
    </row>
    <row r="22" spans="1:22">
      <c r="A22" s="938">
        <f t="shared" si="4"/>
        <v>46752</v>
      </c>
      <c r="B22" s="29"/>
      <c r="C22" s="23"/>
      <c r="D22" s="25"/>
      <c r="E22" s="29"/>
      <c r="F22" s="23"/>
      <c r="G22" s="25"/>
      <c r="H22" s="29"/>
      <c r="I22" s="23"/>
      <c r="J22" s="25"/>
      <c r="K22" s="29"/>
      <c r="L22" s="23"/>
      <c r="M22" s="25"/>
      <c r="N22" s="29"/>
      <c r="O22" s="23"/>
      <c r="R22" s="2" t="s">
        <v>728</v>
      </c>
      <c r="T22" s="715"/>
      <c r="V22" s="591">
        <f>+Progress!O21</f>
        <v>98860</v>
      </c>
    </row>
    <row r="23" spans="1:22">
      <c r="A23" s="938">
        <f t="shared" si="4"/>
        <v>46783</v>
      </c>
      <c r="B23" s="41"/>
      <c r="C23" s="23"/>
      <c r="D23" s="25"/>
      <c r="E23" s="29"/>
      <c r="F23" s="23"/>
      <c r="G23" s="25"/>
      <c r="H23" s="29"/>
      <c r="I23" s="23"/>
      <c r="J23" s="25"/>
      <c r="K23" s="29"/>
      <c r="L23" s="23"/>
      <c r="M23" s="25"/>
      <c r="N23" s="29"/>
      <c r="O23" s="23"/>
      <c r="T23" s="715"/>
      <c r="U23" s="715"/>
      <c r="V23" s="715">
        <f>+V22-I7</f>
        <v>21399</v>
      </c>
    </row>
    <row r="24" spans="1:22">
      <c r="A24" s="938">
        <f t="shared" si="4"/>
        <v>46812</v>
      </c>
      <c r="B24" s="41"/>
      <c r="C24" s="23"/>
      <c r="D24" s="25"/>
      <c r="E24" s="29"/>
      <c r="F24" s="23"/>
      <c r="G24" s="25"/>
      <c r="H24" s="29"/>
      <c r="I24" s="23"/>
      <c r="J24" s="25"/>
      <c r="K24" s="29"/>
      <c r="L24" s="23"/>
      <c r="M24" s="25"/>
      <c r="N24" s="29"/>
      <c r="O24" s="23"/>
      <c r="T24" s="715"/>
    </row>
    <row r="25" spans="1:22">
      <c r="A25" s="938"/>
      <c r="B25" s="41"/>
      <c r="C25" s="23"/>
      <c r="D25" s="25"/>
      <c r="E25" s="29"/>
      <c r="F25" s="23"/>
      <c r="G25" s="25"/>
      <c r="H25" s="29"/>
      <c r="I25" s="23"/>
      <c r="J25" s="1100"/>
      <c r="K25" s="29"/>
      <c r="L25" s="23"/>
      <c r="M25" s="25"/>
      <c r="N25" s="29"/>
      <c r="O25" s="23"/>
      <c r="T25" s="715"/>
    </row>
    <row r="26" spans="1:22">
      <c r="A26" s="938"/>
      <c r="B26" s="41"/>
      <c r="C26" s="23"/>
      <c r="D26" s="25"/>
      <c r="E26" s="29"/>
      <c r="F26" s="23"/>
      <c r="G26" s="25"/>
      <c r="H26" s="29"/>
      <c r="I26" s="23"/>
      <c r="J26" s="25"/>
      <c r="K26" s="29"/>
      <c r="L26" s="23"/>
      <c r="M26" s="25"/>
      <c r="N26" s="29"/>
      <c r="O26" s="23"/>
      <c r="T26" s="715"/>
    </row>
    <row r="27" spans="1:22">
      <c r="A27" s="938"/>
      <c r="B27" s="41"/>
      <c r="C27" s="23"/>
      <c r="D27" s="25"/>
      <c r="E27" s="29"/>
      <c r="F27" s="23"/>
      <c r="G27" s="25"/>
      <c r="H27" s="29"/>
      <c r="I27" s="23"/>
      <c r="J27" s="25"/>
      <c r="K27" s="29"/>
      <c r="L27" s="23"/>
      <c r="M27" s="25"/>
      <c r="N27" s="29"/>
      <c r="O27" s="23"/>
      <c r="T27" s="715"/>
    </row>
    <row r="28" spans="1:22">
      <c r="A28" s="938"/>
      <c r="B28" s="41"/>
      <c r="C28" s="23"/>
      <c r="D28" s="25"/>
      <c r="E28" s="29"/>
      <c r="F28" s="23"/>
      <c r="G28" s="25"/>
      <c r="H28" s="29"/>
      <c r="I28" s="23"/>
      <c r="J28" s="25"/>
      <c r="K28" s="29"/>
      <c r="L28" s="23"/>
      <c r="M28" s="25"/>
      <c r="N28" s="29"/>
      <c r="O28" s="23"/>
      <c r="T28" s="715"/>
    </row>
    <row r="29" spans="1:22">
      <c r="A29" s="938"/>
      <c r="B29" s="41"/>
      <c r="C29" s="23"/>
      <c r="D29" s="24"/>
      <c r="E29" s="29"/>
      <c r="F29" s="23"/>
      <c r="G29" s="24"/>
      <c r="H29" s="29"/>
      <c r="I29" s="23"/>
      <c r="J29" s="25"/>
      <c r="K29" s="716"/>
      <c r="L29" s="23"/>
      <c r="M29" s="25"/>
      <c r="N29" s="29"/>
      <c r="O29" s="23"/>
      <c r="S29" s="715"/>
      <c r="T29" s="715"/>
    </row>
    <row r="30" spans="1:22">
      <c r="A30" s="938"/>
      <c r="B30" s="41"/>
      <c r="C30" s="23"/>
      <c r="D30" s="24"/>
      <c r="E30" s="29"/>
      <c r="F30" s="23"/>
      <c r="G30" s="24"/>
      <c r="H30" s="29"/>
      <c r="I30" s="23"/>
      <c r="J30" s="24"/>
      <c r="K30" s="716"/>
      <c r="L30" s="23"/>
      <c r="M30" s="25"/>
      <c r="N30" s="29"/>
      <c r="O30" s="23"/>
      <c r="R30" s="715"/>
      <c r="T30" s="715"/>
    </row>
    <row r="31" spans="1:22">
      <c r="A31" s="938"/>
      <c r="B31" s="41"/>
      <c r="C31" s="23"/>
      <c r="D31" s="24"/>
      <c r="E31" s="29"/>
      <c r="F31" s="23"/>
      <c r="G31" s="24"/>
      <c r="H31" s="29"/>
      <c r="I31" s="23"/>
      <c r="J31" s="24"/>
      <c r="K31" s="716"/>
      <c r="L31" s="23"/>
      <c r="M31" s="25"/>
      <c r="N31" s="29"/>
      <c r="O31" s="23"/>
      <c r="T31" s="715"/>
    </row>
    <row r="32" spans="1:22">
      <c r="A32" s="938"/>
      <c r="B32" s="29"/>
      <c r="C32" s="23"/>
      <c r="D32" s="24"/>
      <c r="E32" s="29"/>
      <c r="F32" s="23"/>
      <c r="G32" s="24"/>
      <c r="H32" s="29"/>
      <c r="I32" s="23"/>
      <c r="J32" s="24"/>
      <c r="K32" s="716"/>
      <c r="L32" s="23"/>
      <c r="M32" s="25"/>
      <c r="N32" s="29"/>
      <c r="O32" s="23"/>
      <c r="T32" s="715"/>
    </row>
    <row r="33" spans="1:50">
      <c r="A33" s="938"/>
      <c r="B33" s="29"/>
      <c r="C33" s="23"/>
      <c r="D33" s="24"/>
      <c r="E33" s="29"/>
      <c r="F33" s="23"/>
      <c r="G33" s="24"/>
      <c r="H33" s="29"/>
      <c r="I33" s="23"/>
      <c r="J33" s="24"/>
      <c r="K33" s="29"/>
      <c r="L33" s="23"/>
      <c r="M33" s="25"/>
      <c r="N33" s="29"/>
      <c r="O33" s="26"/>
    </row>
    <row r="34" spans="1:50">
      <c r="A34" s="938"/>
      <c r="B34" s="29"/>
      <c r="C34" s="23"/>
      <c r="D34" s="24"/>
      <c r="E34" s="29"/>
      <c r="F34" s="23"/>
      <c r="G34" s="24"/>
      <c r="H34" s="29"/>
      <c r="I34" s="23"/>
      <c r="J34" s="24"/>
      <c r="K34" s="29"/>
      <c r="L34" s="23"/>
      <c r="M34" s="25"/>
      <c r="N34" s="29"/>
      <c r="O34" s="26"/>
    </row>
    <row r="35" spans="1:50">
      <c r="A35" s="938"/>
      <c r="B35" s="29"/>
      <c r="C35" s="23"/>
      <c r="D35" s="24"/>
      <c r="E35" s="29"/>
      <c r="F35" s="23"/>
      <c r="G35" s="24"/>
      <c r="H35" s="29"/>
      <c r="I35" s="23"/>
      <c r="J35" s="24"/>
      <c r="K35" s="29"/>
      <c r="L35" s="23"/>
      <c r="M35" s="25"/>
      <c r="N35" s="29"/>
      <c r="O35" s="26"/>
    </row>
    <row r="36" spans="1:50">
      <c r="A36" s="40"/>
      <c r="B36" s="27"/>
      <c r="C36" s="27"/>
      <c r="D36" s="27"/>
      <c r="E36" s="27"/>
      <c r="F36" s="27"/>
      <c r="G36" s="27"/>
      <c r="H36" s="27"/>
      <c r="I36" s="27"/>
      <c r="J36" s="27"/>
      <c r="K36" s="27"/>
      <c r="L36" s="27"/>
      <c r="M36" s="27"/>
      <c r="N36" s="27"/>
      <c r="O36" s="27"/>
    </row>
    <row r="37" spans="1:50" ht="15" thickBot="1"/>
    <row r="38" spans="1:50" ht="27" thickTop="1" thickBot="1">
      <c r="B38" s="2021" t="s">
        <v>729</v>
      </c>
      <c r="C38" s="2022"/>
      <c r="D38" s="2022"/>
      <c r="E38" s="2022"/>
      <c r="F38" s="2022"/>
      <c r="G38" s="2022"/>
      <c r="H38" s="2022"/>
      <c r="I38" s="2022"/>
      <c r="J38" s="2022"/>
      <c r="K38" s="2022"/>
      <c r="L38" s="2022"/>
      <c r="M38" s="2022"/>
      <c r="N38" s="2022"/>
      <c r="O38" s="2022"/>
      <c r="P38" s="2022"/>
      <c r="Q38" s="2023"/>
      <c r="R38" s="30"/>
      <c r="S38" s="30"/>
      <c r="T38" s="30"/>
      <c r="U38" s="30"/>
      <c r="V38" s="30"/>
      <c r="W38" s="31"/>
      <c r="X38" s="1"/>
      <c r="Y38" s="1"/>
      <c r="Z38" s="1"/>
    </row>
    <row r="39" spans="1:50" ht="15" thickTop="1">
      <c r="B39" s="591"/>
    </row>
    <row r="40" spans="1:50">
      <c r="B40" s="591"/>
      <c r="E40" s="93"/>
      <c r="F40" s="570"/>
      <c r="G40" s="93"/>
      <c r="H40" s="570"/>
      <c r="I40" s="570"/>
      <c r="K40" s="570"/>
      <c r="L40" s="591"/>
      <c r="M40" s="612"/>
      <c r="N40" s="570"/>
      <c r="O40" s="938"/>
      <c r="P40" s="938"/>
      <c r="Q40" s="938"/>
      <c r="R40" s="938"/>
      <c r="S40" s="938"/>
      <c r="T40" s="938"/>
      <c r="U40" s="938"/>
      <c r="V40" s="938"/>
      <c r="W40" s="938"/>
      <c r="X40" s="938"/>
      <c r="Y40" s="938"/>
      <c r="Z40" s="938"/>
      <c r="AA40" s="938"/>
      <c r="AB40" s="938"/>
      <c r="AC40" s="938"/>
      <c r="AD40" s="938"/>
      <c r="AE40" s="938"/>
      <c r="AF40" s="938"/>
      <c r="AG40" s="938"/>
      <c r="AH40" s="938"/>
      <c r="AI40" s="938"/>
      <c r="AJ40" s="938"/>
      <c r="AK40" s="938"/>
      <c r="AL40" s="938"/>
      <c r="AM40" s="938"/>
      <c r="AN40" s="938"/>
      <c r="AO40" s="938"/>
      <c r="AP40" s="938"/>
      <c r="AQ40" s="938"/>
      <c r="AR40" s="938"/>
      <c r="AS40" s="938"/>
      <c r="AT40" s="938"/>
      <c r="AU40" s="570"/>
      <c r="AV40" s="570"/>
      <c r="AW40" s="570"/>
      <c r="AX40" s="570"/>
    </row>
    <row r="41" spans="1:50">
      <c r="B41" s="591"/>
      <c r="E41" s="93"/>
      <c r="F41" s="570"/>
      <c r="G41" s="93"/>
      <c r="H41" s="570"/>
      <c r="I41" s="570">
        <f>K12-I42</f>
        <v>229969.79386574074</v>
      </c>
      <c r="J41" s="612"/>
      <c r="K41" s="570"/>
      <c r="L41" s="612"/>
      <c r="M41" s="612"/>
      <c r="N41" s="570"/>
      <c r="O41" s="570"/>
      <c r="P41" s="591"/>
      <c r="Q41" s="591"/>
      <c r="R41" s="591"/>
      <c r="S41" s="591"/>
      <c r="T41" s="591"/>
      <c r="U41" s="591"/>
      <c r="V41" s="591"/>
      <c r="W41" s="591"/>
      <c r="X41" s="591"/>
      <c r="Y41" s="591"/>
      <c r="Z41" s="591"/>
      <c r="AA41" s="591"/>
      <c r="AB41" s="591"/>
      <c r="AC41" s="591"/>
      <c r="AD41" s="591"/>
      <c r="AE41" s="591"/>
      <c r="AF41" s="591"/>
      <c r="AG41" s="591"/>
      <c r="AH41" s="591"/>
      <c r="AI41" s="591"/>
      <c r="AJ41" s="591"/>
      <c r="AK41" s="591"/>
      <c r="AL41" s="591"/>
      <c r="AM41" s="591"/>
    </row>
    <row r="42" spans="1:50">
      <c r="B42" s="591"/>
      <c r="E42" s="93"/>
      <c r="F42" s="570"/>
      <c r="G42" s="93"/>
      <c r="H42" s="570"/>
      <c r="I42" s="570">
        <f>L22-E1</f>
        <v>-218588</v>
      </c>
      <c r="J42" s="612"/>
      <c r="K42" s="570"/>
      <c r="L42" s="612"/>
      <c r="M42" s="612"/>
      <c r="N42" s="570"/>
      <c r="O42" s="570"/>
      <c r="P42" s="591"/>
      <c r="Q42" s="591"/>
      <c r="R42" s="591"/>
      <c r="S42" s="591"/>
      <c r="T42" s="591"/>
      <c r="U42" s="591"/>
      <c r="V42" s="591"/>
      <c r="W42" s="591"/>
      <c r="X42" s="591"/>
      <c r="Y42" s="591"/>
      <c r="Z42" s="591"/>
      <c r="AA42" s="591"/>
      <c r="AB42" s="591"/>
      <c r="AC42" s="591"/>
      <c r="AD42" s="591"/>
      <c r="AE42" s="591"/>
      <c r="AF42" s="591"/>
      <c r="AG42" s="591"/>
      <c r="AH42" s="591"/>
      <c r="AI42" s="591"/>
      <c r="AJ42" s="591"/>
      <c r="AK42" s="591"/>
      <c r="AL42" s="591"/>
      <c r="AM42" s="591"/>
      <c r="AN42" s="570"/>
    </row>
    <row r="43" spans="1:50">
      <c r="B43" s="591"/>
      <c r="E43" s="93"/>
      <c r="F43" s="570"/>
      <c r="G43" s="93"/>
      <c r="H43" s="570"/>
      <c r="I43" s="570"/>
      <c r="J43" s="612"/>
      <c r="K43" s="570"/>
      <c r="L43" s="612"/>
      <c r="M43" s="612"/>
      <c r="N43" s="570"/>
      <c r="O43" s="570"/>
      <c r="P43" s="591"/>
      <c r="Q43" s="591"/>
      <c r="R43" s="591"/>
      <c r="S43" s="591"/>
      <c r="T43" s="591"/>
      <c r="U43" s="591"/>
      <c r="V43" s="591"/>
      <c r="W43" s="591"/>
      <c r="X43" s="591"/>
      <c r="Y43" s="591"/>
      <c r="Z43" s="591"/>
      <c r="AA43" s="591"/>
      <c r="AB43" s="591"/>
      <c r="AC43" s="591"/>
      <c r="AD43" s="591"/>
      <c r="AE43" s="591"/>
      <c r="AF43" s="591"/>
      <c r="AG43" s="591"/>
      <c r="AH43" s="591"/>
      <c r="AI43" s="591"/>
      <c r="AJ43" s="591"/>
      <c r="AK43" s="591"/>
      <c r="AL43" s="591"/>
      <c r="AM43" s="591"/>
      <c r="AN43" s="570"/>
      <c r="AO43" s="570"/>
      <c r="AP43" s="570"/>
      <c r="AQ43" s="570"/>
      <c r="AR43" s="570"/>
      <c r="AS43" s="570"/>
      <c r="AT43" s="570"/>
      <c r="AU43" s="570"/>
      <c r="AV43" s="570"/>
      <c r="AW43" s="570"/>
    </row>
    <row r="44" spans="1:50">
      <c r="E44" s="93"/>
      <c r="F44" s="570"/>
      <c r="G44" s="93"/>
      <c r="H44" s="570"/>
      <c r="I44" s="570"/>
      <c r="J44" s="612"/>
      <c r="K44" s="570"/>
      <c r="L44" s="612"/>
      <c r="M44" s="612"/>
      <c r="N44" s="570"/>
      <c r="O44" s="570"/>
      <c r="P44" s="591"/>
      <c r="Q44" s="591"/>
      <c r="R44" s="591"/>
      <c r="S44" s="591"/>
      <c r="T44" s="591"/>
      <c r="U44" s="591"/>
      <c r="V44" s="591"/>
      <c r="W44" s="591"/>
      <c r="X44" s="591"/>
      <c r="Y44" s="591"/>
      <c r="Z44" s="591"/>
      <c r="AA44" s="591"/>
      <c r="AB44" s="591"/>
      <c r="AC44" s="591"/>
      <c r="AD44" s="591"/>
      <c r="AE44" s="591"/>
      <c r="AF44" s="591"/>
      <c r="AG44" s="591"/>
      <c r="AH44" s="591"/>
      <c r="AI44" s="591"/>
      <c r="AJ44" s="591"/>
      <c r="AK44" s="591"/>
      <c r="AL44" s="591"/>
      <c r="AM44" s="591"/>
      <c r="AN44" s="570"/>
      <c r="AO44" s="570"/>
      <c r="AP44" s="570"/>
      <c r="AQ44" s="570"/>
      <c r="AR44" s="570"/>
      <c r="AS44" s="570"/>
      <c r="AT44" s="570"/>
      <c r="AU44" s="570"/>
      <c r="AV44" s="570"/>
      <c r="AW44" s="570"/>
      <c r="AX44" s="570"/>
    </row>
    <row r="45" spans="1:50">
      <c r="P45" s="1099"/>
      <c r="Q45" s="1099"/>
      <c r="R45" s="1099"/>
      <c r="S45" s="1099"/>
      <c r="T45" s="1099"/>
      <c r="U45" s="1099"/>
      <c r="V45" s="1099"/>
      <c r="W45" s="1099"/>
      <c r="X45" s="591"/>
      <c r="Y45" s="591"/>
      <c r="Z45" s="591"/>
      <c r="AA45" s="591"/>
      <c r="AB45" s="591"/>
      <c r="AC45" s="591"/>
      <c r="AD45" s="591"/>
      <c r="AE45" s="591"/>
      <c r="AF45" s="591"/>
      <c r="AG45" s="591"/>
      <c r="AH45" s="591"/>
      <c r="AI45" s="591"/>
      <c r="AJ45" s="591"/>
      <c r="AK45" s="591"/>
      <c r="AL45" s="591"/>
      <c r="AM45" s="591"/>
    </row>
    <row r="46" spans="1:50">
      <c r="A46" s="691"/>
      <c r="B46" s="93"/>
      <c r="C46" s="93"/>
      <c r="K46" s="570"/>
    </row>
    <row r="47" spans="1:50">
      <c r="A47" s="691"/>
      <c r="B47" s="570"/>
      <c r="C47" s="93"/>
      <c r="H47" s="592"/>
      <c r="I47" s="591"/>
      <c r="J47" s="591"/>
      <c r="K47" s="591"/>
    </row>
    <row r="48" spans="1:50">
      <c r="A48" s="691"/>
      <c r="B48" s="93"/>
      <c r="C48" s="93"/>
      <c r="E48">
        <v>15</v>
      </c>
      <c r="F48">
        <v>82</v>
      </c>
      <c r="G48">
        <v>90</v>
      </c>
      <c r="H48" s="592">
        <v>145</v>
      </c>
      <c r="I48">
        <v>169</v>
      </c>
      <c r="J48">
        <v>161</v>
      </c>
      <c r="K48" s="591">
        <v>125</v>
      </c>
      <c r="L48">
        <v>65</v>
      </c>
      <c r="M48">
        <v>40</v>
      </c>
      <c r="N48">
        <v>38</v>
      </c>
      <c r="O48">
        <v>13</v>
      </c>
      <c r="P48">
        <v>2</v>
      </c>
    </row>
    <row r="49" spans="1:36">
      <c r="A49" s="691"/>
      <c r="B49" s="570"/>
      <c r="C49" s="93"/>
      <c r="E49">
        <f>+E48*26*10</f>
        <v>3900</v>
      </c>
      <c r="F49">
        <f t="shared" ref="F49:P49" si="9">+F48*26*10</f>
        <v>21320</v>
      </c>
      <c r="G49">
        <f t="shared" si="9"/>
        <v>23400</v>
      </c>
      <c r="H49">
        <f t="shared" si="9"/>
        <v>37700</v>
      </c>
      <c r="I49">
        <f t="shared" si="9"/>
        <v>43940</v>
      </c>
      <c r="J49">
        <f t="shared" si="9"/>
        <v>41860</v>
      </c>
      <c r="K49">
        <f t="shared" si="9"/>
        <v>32500</v>
      </c>
      <c r="L49">
        <f t="shared" si="9"/>
        <v>16900</v>
      </c>
      <c r="M49">
        <f t="shared" si="9"/>
        <v>10400</v>
      </c>
      <c r="N49">
        <f t="shared" si="9"/>
        <v>9880</v>
      </c>
      <c r="O49">
        <f t="shared" si="9"/>
        <v>3380</v>
      </c>
      <c r="P49">
        <f t="shared" si="9"/>
        <v>520</v>
      </c>
      <c r="Q49" s="93"/>
      <c r="R49" s="93"/>
      <c r="S49" s="93"/>
      <c r="T49" s="93"/>
      <c r="U49" s="93"/>
      <c r="V49" s="93"/>
      <c r="W49" s="93"/>
      <c r="X49" s="93"/>
      <c r="Y49" s="93"/>
      <c r="Z49" s="93"/>
      <c r="AA49" s="93"/>
      <c r="AB49" s="93"/>
      <c r="AC49" s="93"/>
      <c r="AD49" s="93"/>
      <c r="AE49" s="93"/>
      <c r="AF49" s="93"/>
      <c r="AG49" s="93"/>
      <c r="AH49" s="93"/>
      <c r="AI49" s="93"/>
      <c r="AJ49" s="93"/>
    </row>
    <row r="50" spans="1:36">
      <c r="A50" s="691"/>
      <c r="B50" s="570"/>
      <c r="C50" s="93"/>
      <c r="D50" s="570"/>
      <c r="E50" s="570"/>
      <c r="F50" s="570"/>
      <c r="K50" s="591"/>
      <c r="L50" s="570"/>
      <c r="M50" s="570"/>
      <c r="N50" s="570"/>
      <c r="O50" s="570"/>
      <c r="P50" s="570"/>
      <c r="Q50" s="570"/>
      <c r="R50" s="570"/>
      <c r="S50" s="570"/>
      <c r="T50" s="570"/>
      <c r="U50" s="570"/>
      <c r="V50" s="570"/>
      <c r="W50" s="570"/>
      <c r="X50" s="570"/>
      <c r="Y50" s="570"/>
      <c r="Z50" s="570"/>
      <c r="AA50" s="570"/>
      <c r="AB50" s="570"/>
      <c r="AC50" s="570"/>
      <c r="AD50" s="570"/>
      <c r="AE50" s="570"/>
      <c r="AF50" s="570"/>
      <c r="AG50" s="570"/>
      <c r="AH50" s="570"/>
      <c r="AI50" s="570"/>
    </row>
    <row r="51" spans="1:36">
      <c r="B51" s="612"/>
      <c r="C51" s="93"/>
      <c r="D51" s="570"/>
      <c r="E51" s="570"/>
      <c r="F51" s="570"/>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570"/>
    </row>
    <row r="52" spans="1:36">
      <c r="A52" s="692"/>
      <c r="B52" s="570"/>
      <c r="C52" s="93"/>
      <c r="D52" s="570"/>
      <c r="E52" s="570"/>
      <c r="F52" s="570"/>
      <c r="K52" s="591"/>
      <c r="L52" s="570"/>
      <c r="M52" s="570"/>
      <c r="N52" s="570"/>
      <c r="O52" s="570"/>
      <c r="P52" s="570"/>
      <c r="Q52" s="570"/>
      <c r="R52" s="570"/>
      <c r="S52" s="570"/>
      <c r="T52" s="570"/>
      <c r="U52" s="570"/>
      <c r="V52" s="570"/>
      <c r="W52" s="570"/>
      <c r="X52" s="570"/>
      <c r="Y52" s="570"/>
      <c r="Z52" s="570"/>
      <c r="AA52" s="570"/>
      <c r="AB52" s="570"/>
      <c r="AC52" s="570"/>
      <c r="AD52" s="570"/>
      <c r="AE52" s="570"/>
      <c r="AF52" s="570"/>
      <c r="AG52" s="570"/>
      <c r="AH52" s="570"/>
    </row>
    <row r="53" spans="1:36">
      <c r="A53" s="693"/>
      <c r="B53" s="612"/>
      <c r="C53" s="93"/>
      <c r="D53" s="570"/>
      <c r="E53" s="570"/>
      <c r="F53" s="570"/>
      <c r="K53" s="591"/>
      <c r="L53" s="570"/>
      <c r="M53" s="570"/>
      <c r="N53" s="570"/>
      <c r="O53" s="570"/>
      <c r="P53" s="570"/>
      <c r="Q53" s="570"/>
      <c r="R53" s="570"/>
      <c r="S53" s="570"/>
      <c r="T53" s="570"/>
      <c r="U53" s="570"/>
      <c r="V53" s="570"/>
      <c r="W53" s="570"/>
      <c r="X53" s="570"/>
      <c r="Y53" s="570"/>
      <c r="Z53" s="570"/>
      <c r="AA53" s="570"/>
      <c r="AB53" s="570"/>
      <c r="AC53" s="570"/>
      <c r="AD53" s="570"/>
      <c r="AE53" s="570"/>
      <c r="AF53" s="570"/>
      <c r="AG53" s="570"/>
      <c r="AH53" s="570"/>
      <c r="AI53" s="570"/>
    </row>
    <row r="54" spans="1:36">
      <c r="A54" s="694"/>
      <c r="B54" s="612"/>
      <c r="C54" s="93"/>
      <c r="D54" s="570"/>
      <c r="E54" s="570"/>
      <c r="F54" s="570"/>
      <c r="I54" s="591"/>
      <c r="K54" s="591"/>
    </row>
    <row r="55" spans="1:36">
      <c r="A55" s="694"/>
      <c r="B55" s="570"/>
      <c r="C55" s="93"/>
      <c r="D55" s="9"/>
      <c r="E55" s="570"/>
      <c r="H55" s="5"/>
      <c r="I55" s="591"/>
      <c r="K55" s="591"/>
    </row>
    <row r="56" spans="1:36">
      <c r="A56" s="694"/>
      <c r="B56" s="570"/>
      <c r="C56" s="688"/>
      <c r="D56" s="9"/>
      <c r="E56" s="570"/>
      <c r="H56" s="5"/>
      <c r="I56" s="93"/>
      <c r="K56" s="591"/>
    </row>
    <row r="57" spans="1:36">
      <c r="A57" s="694"/>
      <c r="B57" s="591"/>
      <c r="D57" s="16"/>
      <c r="E57" s="16"/>
      <c r="H57" s="5"/>
      <c r="I57" s="93"/>
      <c r="K57" s="591"/>
    </row>
    <row r="58" spans="1:36">
      <c r="A58" s="694"/>
      <c r="B58" s="591"/>
      <c r="H58" s="5"/>
      <c r="I58" s="93"/>
      <c r="K58" s="591"/>
    </row>
    <row r="59" spans="1:36">
      <c r="A59" s="694"/>
      <c r="B59" s="591"/>
      <c r="H59" s="5"/>
      <c r="I59" s="93"/>
      <c r="K59" s="591"/>
    </row>
    <row r="60" spans="1:36">
      <c r="A60" s="694"/>
      <c r="B60" s="591"/>
      <c r="H60" s="5"/>
      <c r="I60" s="93"/>
      <c r="K60" s="591"/>
    </row>
    <row r="61" spans="1:36">
      <c r="B61" s="591"/>
      <c r="I61" s="93"/>
      <c r="K61" s="591"/>
    </row>
    <row r="62" spans="1:36">
      <c r="B62" s="591"/>
      <c r="I62" s="93"/>
      <c r="K62" s="591"/>
    </row>
    <row r="63" spans="1:36">
      <c r="B63" s="591"/>
      <c r="I63" s="93"/>
      <c r="K63" s="591"/>
    </row>
    <row r="64" spans="1:36">
      <c r="I64" s="93"/>
      <c r="K64" s="591"/>
    </row>
    <row r="65" spans="9:11">
      <c r="I65" s="93"/>
      <c r="K65" s="591"/>
    </row>
    <row r="66" spans="9:11">
      <c r="I66" s="93"/>
      <c r="K66" s="591"/>
    </row>
    <row r="67" spans="9:11">
      <c r="I67" s="93"/>
      <c r="K67" s="591"/>
    </row>
    <row r="68" spans="9:11">
      <c r="I68" s="93"/>
      <c r="K68" s="591"/>
    </row>
    <row r="69" spans="9:11">
      <c r="I69" s="93"/>
      <c r="K69" s="570"/>
    </row>
    <row r="70" spans="9:11">
      <c r="I70" s="93"/>
    </row>
    <row r="71" spans="9:11">
      <c r="I71" s="93"/>
    </row>
    <row r="72" spans="9:11">
      <c r="I72" s="93"/>
    </row>
    <row r="73" spans="9:11">
      <c r="I73" s="93"/>
    </row>
    <row r="74" spans="9:11">
      <c r="I74" s="93"/>
    </row>
  </sheetData>
  <mergeCells count="6">
    <mergeCell ref="B38:Q38"/>
    <mergeCell ref="B2:D2"/>
    <mergeCell ref="E2:F2"/>
    <mergeCell ref="H2:I2"/>
    <mergeCell ref="K2:L2"/>
    <mergeCell ref="N2:O2"/>
  </mergeCells>
  <pageMargins left="0.7" right="0.7" top="0.75" bottom="0.75" header="0.3" footer="0.3"/>
  <pageSetup paperSize="9" scale="22" orientation="landscape" r:id="rId1"/>
  <headerFooter>
    <oddFooter>&amp;L_x000D_&amp;1#&amp;"Calibri"&amp;10&amp;K000000 Data sensitivity - Public</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D4401-00AC-41F3-94DA-827AF9EE7465}">
  <dimension ref="A1:X34"/>
  <sheetViews>
    <sheetView rightToLeft="1" view="pageBreakPreview" topLeftCell="E1" zoomScale="85" zoomScaleNormal="44" zoomScaleSheetLayoutView="85" workbookViewId="0">
      <selection activeCell="B1" sqref="A1:XFD1048576"/>
    </sheetView>
  </sheetViews>
  <sheetFormatPr defaultColWidth="8.6640625" defaultRowHeight="14.4"/>
  <cols>
    <col min="1" max="1" width="16.44140625" style="34" bestFit="1" customWidth="1"/>
    <col min="2" max="2" width="22.33203125" style="34" customWidth="1"/>
    <col min="3" max="3" width="22.44140625" style="34" customWidth="1"/>
    <col min="4" max="4" width="26.109375" style="34" customWidth="1"/>
    <col min="5" max="5" width="2.109375" style="34" customWidth="1"/>
    <col min="6" max="6" width="31.44140625" style="34" customWidth="1"/>
    <col min="7" max="10" width="10.88671875" style="34" customWidth="1"/>
    <col min="11" max="11" width="2.109375" style="34" customWidth="1"/>
    <col min="12" max="22" width="16.109375" style="34" customWidth="1"/>
    <col min="23" max="16384" width="8.6640625" style="34"/>
  </cols>
  <sheetData>
    <row r="1" spans="1:24" ht="45.9" customHeight="1" thickBot="1">
      <c r="A1" s="2095" t="s">
        <v>1112</v>
      </c>
      <c r="B1" s="2096"/>
      <c r="C1" s="2096"/>
      <c r="D1" s="2096"/>
      <c r="E1" s="2096"/>
      <c r="F1" s="2096"/>
      <c r="G1" s="2096"/>
      <c r="H1" s="2096"/>
      <c r="I1" s="2096"/>
      <c r="J1" s="2096"/>
      <c r="K1" s="2096"/>
      <c r="L1" s="2096"/>
      <c r="M1" s="2096"/>
      <c r="N1" s="2096"/>
      <c r="O1" s="2097"/>
      <c r="P1" s="1032"/>
      <c r="Q1" s="1032"/>
      <c r="R1" s="1032"/>
      <c r="S1" s="1032"/>
      <c r="T1" s="1032"/>
      <c r="U1" s="1032"/>
      <c r="V1" s="1032"/>
    </row>
    <row r="2" spans="1:24" ht="31.5" customHeight="1" thickBot="1">
      <c r="A2" s="2107" t="s">
        <v>964</v>
      </c>
      <c r="B2" s="2108"/>
      <c r="C2" s="2108"/>
      <c r="D2" s="2109"/>
      <c r="F2" s="2101" t="s">
        <v>963</v>
      </c>
      <c r="G2" s="2102"/>
      <c r="H2" s="2102"/>
      <c r="I2" s="2102"/>
      <c r="J2" s="2103"/>
      <c r="L2" s="2098" t="s">
        <v>962</v>
      </c>
      <c r="M2" s="2099"/>
      <c r="N2" s="2099"/>
      <c r="O2" s="2100"/>
      <c r="P2" s="1018"/>
      <c r="Q2" s="1018"/>
      <c r="R2" s="1018"/>
      <c r="S2" s="1018"/>
      <c r="T2" s="1018"/>
      <c r="U2" s="1018"/>
      <c r="V2" s="1018"/>
    </row>
    <row r="3" spans="1:24" ht="31.5" customHeight="1">
      <c r="A3" s="1030" t="s">
        <v>961</v>
      </c>
      <c r="B3" s="1031" t="s">
        <v>960</v>
      </c>
      <c r="C3" s="1030" t="s">
        <v>959</v>
      </c>
      <c r="D3" s="1029" t="s">
        <v>958</v>
      </c>
      <c r="F3" s="1028" t="s">
        <v>935</v>
      </c>
      <c r="G3" s="999" t="s">
        <v>941</v>
      </c>
      <c r="H3" s="999" t="s">
        <v>957</v>
      </c>
      <c r="I3" s="999" t="s">
        <v>939</v>
      </c>
      <c r="J3" s="999" t="s">
        <v>956</v>
      </c>
      <c r="L3" s="1027"/>
      <c r="M3" s="1026"/>
      <c r="N3" s="1026"/>
      <c r="O3" s="1025"/>
      <c r="P3" s="1011"/>
      <c r="Q3" s="1011"/>
      <c r="R3" s="1011"/>
      <c r="S3" s="1011"/>
      <c r="T3" s="1011"/>
      <c r="U3" s="1011"/>
      <c r="V3" s="1011"/>
    </row>
    <row r="4" spans="1:24" ht="31.5" customHeight="1">
      <c r="A4" s="1020" t="s">
        <v>955</v>
      </c>
      <c r="B4" s="1024" t="s">
        <v>1115</v>
      </c>
      <c r="C4" s="1020" t="s">
        <v>954</v>
      </c>
      <c r="D4" s="1024" t="s">
        <v>1113</v>
      </c>
      <c r="F4" s="1008" t="s">
        <v>1055</v>
      </c>
      <c r="G4" s="1005">
        <v>5708</v>
      </c>
      <c r="H4" s="1004">
        <v>2024</v>
      </c>
      <c r="I4" s="1004">
        <f t="shared" ref="I4:I5" si="0">G4-H4</f>
        <v>3684</v>
      </c>
      <c r="J4" s="1003">
        <f t="shared" ref="J4:J5" si="1">H4/G4</f>
        <v>0.35459004905395936</v>
      </c>
      <c r="L4" s="1014"/>
      <c r="M4" s="1011"/>
      <c r="N4" s="1011"/>
      <c r="O4" s="1013"/>
      <c r="P4" s="1011"/>
      <c r="Q4" s="1011"/>
      <c r="R4" s="1011"/>
      <c r="S4" s="1011"/>
      <c r="T4" s="1011"/>
      <c r="U4" s="1011"/>
      <c r="V4" s="1011"/>
      <c r="W4" s="1007"/>
      <c r="X4" s="1007"/>
    </row>
    <row r="5" spans="1:24" ht="31.5" customHeight="1">
      <c r="A5" s="1020" t="s">
        <v>953</v>
      </c>
      <c r="B5" s="1023" t="s">
        <v>952</v>
      </c>
      <c r="C5" s="1020" t="s">
        <v>951</v>
      </c>
      <c r="D5" s="1022" t="s">
        <v>1114</v>
      </c>
      <c r="F5" s="1016" t="s">
        <v>1111</v>
      </c>
      <c r="G5" s="998">
        <v>5855</v>
      </c>
      <c r="H5" s="998">
        <v>1778</v>
      </c>
      <c r="I5" s="997">
        <f t="shared" si="0"/>
        <v>4077</v>
      </c>
      <c r="J5" s="996">
        <f t="shared" si="1"/>
        <v>0.30367207514944494</v>
      </c>
      <c r="L5" s="1014"/>
      <c r="M5" s="1011"/>
      <c r="N5" s="1011"/>
      <c r="O5" s="1013"/>
      <c r="P5" s="1011"/>
      <c r="Q5" s="1011"/>
      <c r="R5" s="1011"/>
      <c r="S5" s="1011"/>
      <c r="T5" s="1011"/>
      <c r="U5" s="1011"/>
      <c r="V5" s="1011"/>
      <c r="W5" s="1007"/>
      <c r="X5" s="1007"/>
    </row>
    <row r="6" spans="1:24" ht="31.5" customHeight="1">
      <c r="A6" s="1020" t="s">
        <v>950</v>
      </c>
      <c r="B6" s="1021">
        <f>Progress!G22</f>
        <v>0.19120943992621794</v>
      </c>
      <c r="C6" s="1020" t="s">
        <v>949</v>
      </c>
      <c r="D6" s="1019">
        <f>Progress!H22</f>
        <v>0.33353983915982577</v>
      </c>
      <c r="F6" s="1008"/>
      <c r="G6" s="1005"/>
      <c r="H6" s="1196"/>
      <c r="I6" s="1197"/>
      <c r="J6" s="1003"/>
      <c r="L6" s="1014"/>
      <c r="M6" s="1011"/>
      <c r="N6" s="1011"/>
      <c r="O6" s="1013"/>
      <c r="P6" s="1011"/>
      <c r="Q6" s="1011"/>
      <c r="R6" s="1011"/>
      <c r="S6" s="1011"/>
      <c r="T6" s="1011"/>
      <c r="U6" s="1011"/>
      <c r="V6" s="1011"/>
      <c r="W6" s="1007"/>
      <c r="X6" s="1007"/>
    </row>
    <row r="7" spans="1:24" ht="31.5" customHeight="1" thickBot="1">
      <c r="F7" s="1016"/>
      <c r="G7" s="998"/>
      <c r="H7" s="998"/>
      <c r="I7" s="997"/>
      <c r="J7" s="996"/>
      <c r="L7" s="1014"/>
      <c r="M7" s="1011"/>
      <c r="N7" s="1011"/>
      <c r="O7" s="1013"/>
      <c r="P7" s="1011"/>
      <c r="Q7" s="1011"/>
      <c r="R7" s="1011"/>
      <c r="S7" s="1011"/>
      <c r="T7" s="1011"/>
      <c r="U7" s="1011"/>
      <c r="V7" s="1011"/>
      <c r="W7" s="1007"/>
      <c r="X7" s="1007"/>
    </row>
    <row r="8" spans="1:24" ht="31.5" customHeight="1" thickBot="1">
      <c r="A8" s="2098" t="s">
        <v>948</v>
      </c>
      <c r="B8" s="2099"/>
      <c r="C8" s="2099"/>
      <c r="D8" s="2100"/>
      <c r="F8" s="1008"/>
      <c r="G8" s="1005"/>
      <c r="H8" s="1005"/>
      <c r="I8" s="1004"/>
      <c r="J8" s="1003"/>
      <c r="L8" s="1014"/>
      <c r="M8" s="1011"/>
      <c r="N8" s="1011"/>
      <c r="O8" s="1013"/>
      <c r="P8" s="1011"/>
      <c r="Q8" s="1011"/>
      <c r="R8" s="1011"/>
      <c r="S8" s="1011"/>
      <c r="T8" s="1011"/>
      <c r="U8" s="1011"/>
      <c r="V8" s="1011"/>
      <c r="W8" s="1007"/>
      <c r="X8" s="1007"/>
    </row>
    <row r="9" spans="1:24" ht="31.5" customHeight="1">
      <c r="A9" s="2106" t="s">
        <v>947</v>
      </c>
      <c r="B9" s="2106"/>
      <c r="C9" s="999" t="s">
        <v>946</v>
      </c>
      <c r="D9" s="999" t="s">
        <v>945</v>
      </c>
      <c r="F9" s="1016"/>
      <c r="G9" s="998"/>
      <c r="H9" s="997"/>
      <c r="I9" s="997"/>
      <c r="J9" s="996"/>
      <c r="L9" s="1014"/>
      <c r="M9" s="1011"/>
      <c r="N9" s="1011"/>
      <c r="O9" s="1013"/>
      <c r="P9" s="1011"/>
      <c r="Q9" s="1012"/>
      <c r="R9" s="1011"/>
      <c r="S9" s="1011"/>
      <c r="T9" s="1011"/>
      <c r="U9" s="1011"/>
      <c r="V9" s="1011"/>
      <c r="W9" s="1007"/>
      <c r="X9" s="1007"/>
    </row>
    <row r="10" spans="1:24" ht="31.5" customHeight="1" thickBot="1">
      <c r="A10" s="2104" t="s">
        <v>944</v>
      </c>
      <c r="B10" s="2105"/>
      <c r="C10" s="1015">
        <v>19411954</v>
      </c>
      <c r="D10" s="1003">
        <f t="shared" ref="D10:D11" si="2">+C10/$C$21</f>
        <v>0.58752880296261467</v>
      </c>
      <c r="F10" s="1016"/>
      <c r="G10" s="1005"/>
      <c r="H10" s="1005"/>
      <c r="I10" s="1004"/>
      <c r="J10" s="1003"/>
      <c r="L10" s="989"/>
      <c r="M10" s="988"/>
      <c r="N10" s="988"/>
      <c r="O10" s="987"/>
      <c r="W10" s="1007"/>
      <c r="X10" s="1007"/>
    </row>
    <row r="11" spans="1:24" ht="31.5" customHeight="1" thickBot="1">
      <c r="A11" s="2093" t="s">
        <v>1111</v>
      </c>
      <c r="B11" s="2093"/>
      <c r="C11" s="1017">
        <v>13628050</v>
      </c>
      <c r="D11" s="996">
        <f t="shared" si="2"/>
        <v>0.41247119703738533</v>
      </c>
      <c r="F11" s="1008"/>
      <c r="G11" s="998"/>
      <c r="H11" s="998"/>
      <c r="I11" s="997"/>
      <c r="J11" s="996"/>
      <c r="W11" s="1007"/>
      <c r="X11" s="1007"/>
    </row>
    <row r="12" spans="1:24" ht="31.5" customHeight="1" thickBot="1">
      <c r="A12" s="2104"/>
      <c r="B12" s="2105"/>
      <c r="C12" s="1015"/>
      <c r="D12" s="1003"/>
      <c r="F12" s="2098" t="s">
        <v>943</v>
      </c>
      <c r="G12" s="2099"/>
      <c r="H12" s="2099"/>
      <c r="I12" s="2099"/>
      <c r="J12" s="2100"/>
      <c r="L12" s="2098" t="s">
        <v>942</v>
      </c>
      <c r="M12" s="2099"/>
      <c r="N12" s="2099"/>
      <c r="O12" s="2099"/>
      <c r="P12" s="1018"/>
      <c r="Q12" s="1018"/>
      <c r="R12" s="1018"/>
      <c r="S12" s="1018"/>
      <c r="T12" s="1018"/>
      <c r="U12" s="1018"/>
      <c r="V12" s="1018"/>
    </row>
    <row r="13" spans="1:24" ht="31.5" customHeight="1">
      <c r="A13" s="2093"/>
      <c r="B13" s="2093"/>
      <c r="C13" s="1017"/>
      <c r="D13" s="996"/>
      <c r="F13" s="999" t="s">
        <v>935</v>
      </c>
      <c r="G13" s="999" t="s">
        <v>941</v>
      </c>
      <c r="H13" s="999" t="s">
        <v>940</v>
      </c>
      <c r="I13" s="999" t="s">
        <v>939</v>
      </c>
      <c r="J13" s="999" t="s">
        <v>938</v>
      </c>
      <c r="L13" s="993"/>
      <c r="M13" s="992"/>
      <c r="N13" s="993"/>
      <c r="O13" s="992"/>
      <c r="W13" s="1007"/>
    </row>
    <row r="14" spans="1:24" ht="31.5" customHeight="1">
      <c r="A14" s="2104"/>
      <c r="B14" s="2105"/>
      <c r="C14" s="1015"/>
      <c r="D14" s="1003"/>
      <c r="F14" s="1016" t="s">
        <v>1148</v>
      </c>
      <c r="G14" s="998">
        <v>26167</v>
      </c>
      <c r="H14" s="998">
        <v>0</v>
      </c>
      <c r="I14" s="997">
        <f t="shared" ref="I14:I20" si="3">+G14-H14</f>
        <v>26167</v>
      </c>
      <c r="J14" s="996">
        <f t="shared" ref="J14:J20" si="4">H14/G14</f>
        <v>0</v>
      </c>
      <c r="L14" s="993"/>
      <c r="M14" s="992"/>
      <c r="N14" s="993"/>
      <c r="O14" s="992"/>
      <c r="W14" s="1007"/>
    </row>
    <row r="15" spans="1:24" ht="31.5" customHeight="1">
      <c r="A15" s="2093"/>
      <c r="B15" s="2093"/>
      <c r="C15" s="1017"/>
      <c r="D15" s="996"/>
      <c r="F15" s="1118" t="s">
        <v>1149</v>
      </c>
      <c r="G15" s="1005">
        <v>9160</v>
      </c>
      <c r="H15" s="1006">
        <v>0</v>
      </c>
      <c r="I15" s="1004">
        <f t="shared" si="3"/>
        <v>9160</v>
      </c>
      <c r="J15" s="1003">
        <f t="shared" si="4"/>
        <v>0</v>
      </c>
      <c r="L15" s="993"/>
      <c r="M15" s="992"/>
      <c r="N15" s="993"/>
      <c r="O15" s="992"/>
      <c r="W15" s="1007"/>
    </row>
    <row r="16" spans="1:24" ht="31.5" customHeight="1">
      <c r="A16" s="2104"/>
      <c r="B16" s="2105"/>
      <c r="C16" s="1015"/>
      <c r="D16" s="1003"/>
      <c r="F16" s="1016" t="s">
        <v>1150</v>
      </c>
      <c r="G16" s="998">
        <v>25452</v>
      </c>
      <c r="H16" s="998">
        <v>0</v>
      </c>
      <c r="I16" s="997">
        <f t="shared" si="3"/>
        <v>25452</v>
      </c>
      <c r="J16" s="996">
        <f t="shared" si="4"/>
        <v>0</v>
      </c>
      <c r="L16" s="993"/>
      <c r="M16" s="992"/>
      <c r="N16" s="993"/>
      <c r="O16" s="992"/>
      <c r="W16" s="1007"/>
    </row>
    <row r="17" spans="1:24" ht="31.5" customHeight="1">
      <c r="A17" s="2093"/>
      <c r="B17" s="2093"/>
      <c r="C17" s="1017"/>
      <c r="D17" s="996"/>
      <c r="F17" s="1118" t="s">
        <v>1151</v>
      </c>
      <c r="G17" s="1005">
        <v>29206</v>
      </c>
      <c r="H17" s="1006">
        <v>0</v>
      </c>
      <c r="I17" s="1004">
        <f>+G17-H17</f>
        <v>29206</v>
      </c>
      <c r="J17" s="1003">
        <f t="shared" si="4"/>
        <v>0</v>
      </c>
      <c r="L17" s="993"/>
      <c r="M17" s="992"/>
      <c r="N17" s="993"/>
      <c r="O17" s="992"/>
      <c r="W17" s="1007"/>
    </row>
    <row r="18" spans="1:24" ht="31.5" customHeight="1">
      <c r="A18" s="2104"/>
      <c r="B18" s="2105"/>
      <c r="C18" s="1015"/>
      <c r="D18" s="1003"/>
      <c r="F18" s="1016" t="s">
        <v>1152</v>
      </c>
      <c r="G18" s="998">
        <v>5668</v>
      </c>
      <c r="H18" s="998">
        <v>0</v>
      </c>
      <c r="I18" s="1004">
        <f t="shared" si="3"/>
        <v>5668</v>
      </c>
      <c r="J18" s="996">
        <f>H18/G18</f>
        <v>0</v>
      </c>
      <c r="L18" s="993"/>
      <c r="M18" s="992"/>
      <c r="N18" s="993"/>
      <c r="O18" s="992"/>
      <c r="Q18" s="1007"/>
      <c r="W18" s="1007"/>
    </row>
    <row r="19" spans="1:24" ht="31.5" customHeight="1">
      <c r="A19" s="2093"/>
      <c r="B19" s="2093"/>
      <c r="C19" s="1017"/>
      <c r="D19" s="996"/>
      <c r="F19" s="1118" t="s">
        <v>1153</v>
      </c>
      <c r="G19" s="1005">
        <v>171</v>
      </c>
      <c r="H19" s="1005">
        <v>171</v>
      </c>
      <c r="I19" s="1004">
        <f t="shared" si="3"/>
        <v>0</v>
      </c>
      <c r="J19" s="1003">
        <f>H19/G19</f>
        <v>1</v>
      </c>
      <c r="L19" s="993"/>
      <c r="M19" s="992"/>
      <c r="N19" s="993"/>
      <c r="O19" s="992"/>
      <c r="W19" s="1007"/>
    </row>
    <row r="20" spans="1:24" ht="31.5" customHeight="1">
      <c r="A20" s="2104"/>
      <c r="B20" s="2105"/>
      <c r="C20" s="1015"/>
      <c r="D20" s="1003"/>
      <c r="F20" s="1016" t="s">
        <v>1154</v>
      </c>
      <c r="G20" s="998">
        <v>5855</v>
      </c>
      <c r="H20" s="998">
        <v>5855</v>
      </c>
      <c r="I20" s="997">
        <f t="shared" si="3"/>
        <v>0</v>
      </c>
      <c r="J20" s="996">
        <f t="shared" si="4"/>
        <v>1</v>
      </c>
      <c r="L20" s="1014"/>
      <c r="M20" s="1013"/>
      <c r="N20" s="1014"/>
      <c r="O20" s="1013"/>
      <c r="P20" s="1012"/>
      <c r="Q20" s="1011"/>
      <c r="R20" s="1011"/>
      <c r="S20" s="1011"/>
      <c r="T20" s="1011"/>
      <c r="U20" s="1011"/>
      <c r="V20" s="1011"/>
      <c r="W20" s="1007"/>
    </row>
    <row r="21" spans="1:24" ht="31.5" customHeight="1" thickBot="1">
      <c r="A21" s="2110" t="s">
        <v>937</v>
      </c>
      <c r="B21" s="2110"/>
      <c r="C21" s="1010">
        <f>+SUM(C10:C20)</f>
        <v>33040004</v>
      </c>
      <c r="D21" s="1009">
        <f>SUM(D10:D20)</f>
        <v>1</v>
      </c>
      <c r="F21" s="1118" t="s">
        <v>1155</v>
      </c>
      <c r="G21" s="1005">
        <v>156</v>
      </c>
      <c r="H21" s="1005">
        <v>110</v>
      </c>
      <c r="I21" s="1004">
        <f t="shared" ref="I21:I22" si="5">+G21-H21</f>
        <v>46</v>
      </c>
      <c r="J21" s="1239">
        <f>H21/G21</f>
        <v>0.70512820512820518</v>
      </c>
      <c r="L21" s="989"/>
      <c r="M21" s="987"/>
      <c r="N21" s="989"/>
      <c r="O21" s="987"/>
      <c r="X21" s="1007"/>
    </row>
    <row r="22" spans="1:24" ht="31.5" customHeight="1" thickBot="1">
      <c r="A22" s="2111" t="s">
        <v>936</v>
      </c>
      <c r="B22" s="2112"/>
      <c r="C22" s="2112"/>
      <c r="D22" s="2113"/>
      <c r="F22" s="1255" t="s">
        <v>1156</v>
      </c>
      <c r="G22" s="998">
        <v>82</v>
      </c>
      <c r="H22" s="998">
        <v>82</v>
      </c>
      <c r="I22" s="997">
        <f t="shared" si="5"/>
        <v>0</v>
      </c>
      <c r="J22" s="996">
        <f t="shared" ref="J22" si="6">H22/G22</f>
        <v>1</v>
      </c>
      <c r="L22" s="1002"/>
      <c r="M22" s="1000"/>
      <c r="N22" s="1001"/>
      <c r="O22" s="1000"/>
    </row>
    <row r="23" spans="1:24" ht="31.5" customHeight="1">
      <c r="A23" s="2106" t="s">
        <v>935</v>
      </c>
      <c r="B23" s="2106"/>
      <c r="C23" s="999" t="s">
        <v>934</v>
      </c>
      <c r="D23" s="999" t="s">
        <v>933</v>
      </c>
      <c r="F23" s="994"/>
      <c r="G23" s="998"/>
      <c r="H23" s="998"/>
      <c r="I23" s="997"/>
      <c r="J23" s="996"/>
      <c r="L23" s="993"/>
      <c r="M23" s="992"/>
      <c r="O23" s="992"/>
    </row>
    <row r="24" spans="1:24" ht="31.5" customHeight="1" thickBot="1">
      <c r="A24" s="2093" t="s">
        <v>1056</v>
      </c>
      <c r="B24" s="2093"/>
      <c r="C24" s="995">
        <v>46198</v>
      </c>
      <c r="D24" s="990" t="s">
        <v>932</v>
      </c>
      <c r="L24" s="993"/>
      <c r="M24" s="992"/>
      <c r="O24" s="992"/>
    </row>
    <row r="25" spans="1:24" ht="31.5" customHeight="1" thickBot="1">
      <c r="A25" s="2089" t="s">
        <v>1116</v>
      </c>
      <c r="B25" s="2089"/>
      <c r="C25" s="991">
        <v>46623</v>
      </c>
      <c r="D25" s="994" t="s">
        <v>987</v>
      </c>
      <c r="F25" s="2098" t="s">
        <v>931</v>
      </c>
      <c r="G25" s="2099"/>
      <c r="H25" s="2099"/>
      <c r="I25" s="2099"/>
      <c r="J25" s="2100"/>
      <c r="L25" s="993"/>
      <c r="M25" s="992"/>
      <c r="O25" s="992"/>
    </row>
    <row r="26" spans="1:24" ht="49.5" customHeight="1">
      <c r="A26" s="2093" t="s">
        <v>1117</v>
      </c>
      <c r="B26" s="2093"/>
      <c r="C26" s="995">
        <v>46226</v>
      </c>
      <c r="D26" s="990" t="s">
        <v>932</v>
      </c>
      <c r="F26" s="2094"/>
      <c r="G26" s="2094"/>
      <c r="H26" s="2094"/>
      <c r="I26" s="2094"/>
      <c r="J26" s="2094"/>
      <c r="L26" s="993"/>
      <c r="M26" s="992"/>
      <c r="O26" s="992"/>
    </row>
    <row r="27" spans="1:24" ht="49.5" customHeight="1">
      <c r="A27" s="2089" t="s">
        <v>1118</v>
      </c>
      <c r="B27" s="2089"/>
      <c r="C27" s="991">
        <v>46215</v>
      </c>
      <c r="D27" s="994" t="s">
        <v>932</v>
      </c>
      <c r="F27" s="2094"/>
      <c r="G27" s="2094"/>
      <c r="H27" s="2094"/>
      <c r="I27" s="2094"/>
      <c r="J27" s="2094"/>
      <c r="L27" s="993"/>
      <c r="M27" s="992"/>
      <c r="O27" s="992"/>
    </row>
    <row r="28" spans="1:24" ht="49.5" customHeight="1">
      <c r="A28" s="2093" t="s">
        <v>1119</v>
      </c>
      <c r="B28" s="2093"/>
      <c r="C28" s="995">
        <v>46257</v>
      </c>
      <c r="D28" s="990" t="s">
        <v>928</v>
      </c>
      <c r="F28" s="2094"/>
      <c r="G28" s="2094"/>
      <c r="H28" s="2094"/>
      <c r="I28" s="2094"/>
      <c r="J28" s="2094"/>
      <c r="L28" s="993"/>
      <c r="M28" s="992"/>
      <c r="O28" s="992"/>
    </row>
    <row r="29" spans="1:24" ht="49.5" customHeight="1" thickBot="1">
      <c r="A29" s="2089" t="s">
        <v>1120</v>
      </c>
      <c r="B29" s="2089"/>
      <c r="C29" s="991">
        <v>46504</v>
      </c>
      <c r="D29" s="994" t="s">
        <v>928</v>
      </c>
      <c r="F29" s="2094"/>
      <c r="G29" s="2094"/>
      <c r="H29" s="2094"/>
      <c r="I29" s="2094"/>
      <c r="J29" s="2094"/>
      <c r="L29" s="989"/>
      <c r="M29" s="987"/>
      <c r="N29" s="988"/>
      <c r="O29" s="987"/>
    </row>
    <row r="30" spans="1:24" ht="49.5" customHeight="1">
      <c r="A30" s="2093" t="s">
        <v>1121</v>
      </c>
      <c r="B30" s="2093"/>
      <c r="C30" s="995">
        <v>46442</v>
      </c>
      <c r="D30" s="990" t="s">
        <v>928</v>
      </c>
      <c r="F30" s="2094" t="s">
        <v>930</v>
      </c>
      <c r="G30" s="2094"/>
      <c r="H30" s="2094"/>
      <c r="I30" s="2094"/>
      <c r="J30" s="2094"/>
      <c r="L30" s="993"/>
      <c r="M30" s="992"/>
      <c r="O30" s="992"/>
    </row>
    <row r="31" spans="1:24" ht="66.75" customHeight="1">
      <c r="A31" s="2089" t="s">
        <v>1122</v>
      </c>
      <c r="B31" s="2089"/>
      <c r="C31" s="991">
        <v>46623</v>
      </c>
      <c r="D31" s="994" t="s">
        <v>987</v>
      </c>
      <c r="F31" s="2094" t="s">
        <v>929</v>
      </c>
      <c r="G31" s="2094"/>
      <c r="H31" s="2094"/>
      <c r="I31" s="2094"/>
      <c r="J31" s="2094"/>
      <c r="L31" s="993"/>
      <c r="M31" s="992"/>
    </row>
    <row r="32" spans="1:24" ht="66.75" customHeight="1">
      <c r="A32" s="2093"/>
      <c r="B32" s="2093"/>
      <c r="C32" s="995"/>
      <c r="D32" s="990"/>
      <c r="F32" s="2094" t="s">
        <v>927</v>
      </c>
      <c r="G32" s="2094"/>
      <c r="H32" s="2094"/>
      <c r="I32" s="2094"/>
      <c r="J32" s="2094"/>
      <c r="L32" s="993"/>
      <c r="M32" s="992"/>
    </row>
    <row r="33" spans="1:15" ht="66.75" customHeight="1">
      <c r="A33" s="2089"/>
      <c r="B33" s="2089"/>
      <c r="C33" s="991"/>
      <c r="D33" s="994"/>
      <c r="F33" s="2090" t="s">
        <v>1057</v>
      </c>
      <c r="G33" s="2091"/>
      <c r="H33" s="2091"/>
      <c r="I33" s="2091"/>
      <c r="J33" s="2092"/>
      <c r="L33" s="993"/>
      <c r="M33" s="992"/>
    </row>
    <row r="34" spans="1:15" ht="74.25" customHeight="1" thickBot="1">
      <c r="A34" s="2093"/>
      <c r="B34" s="2093"/>
      <c r="C34" s="995"/>
      <c r="D34" s="990"/>
      <c r="F34" s="2094" t="s">
        <v>1058</v>
      </c>
      <c r="G34" s="2094"/>
      <c r="H34" s="2094"/>
      <c r="I34" s="2094"/>
      <c r="J34" s="2094"/>
      <c r="L34" s="989"/>
      <c r="M34" s="987"/>
      <c r="N34" s="988"/>
      <c r="O34" s="987"/>
    </row>
  </sheetData>
  <mergeCells count="43">
    <mergeCell ref="A32:B32"/>
    <mergeCell ref="F32:J32"/>
    <mergeCell ref="L12:O12"/>
    <mergeCell ref="A31:B31"/>
    <mergeCell ref="F31:J31"/>
    <mergeCell ref="A25:B25"/>
    <mergeCell ref="A12:B12"/>
    <mergeCell ref="F12:J12"/>
    <mergeCell ref="A13:B13"/>
    <mergeCell ref="A14:B14"/>
    <mergeCell ref="A28:B28"/>
    <mergeCell ref="A21:B21"/>
    <mergeCell ref="F28:J28"/>
    <mergeCell ref="A18:B18"/>
    <mergeCell ref="A19:B19"/>
    <mergeCell ref="A22:D22"/>
    <mergeCell ref="A23:B23"/>
    <mergeCell ref="A24:B24"/>
    <mergeCell ref="A16:B16"/>
    <mergeCell ref="A11:B11"/>
    <mergeCell ref="A20:B20"/>
    <mergeCell ref="A15:B15"/>
    <mergeCell ref="A10:B10"/>
    <mergeCell ref="L2:O2"/>
    <mergeCell ref="A8:D8"/>
    <mergeCell ref="A9:B9"/>
    <mergeCell ref="A2:D2"/>
    <mergeCell ref="A33:B33"/>
    <mergeCell ref="F33:J33"/>
    <mergeCell ref="A34:B34"/>
    <mergeCell ref="F34:J34"/>
    <mergeCell ref="A1:O1"/>
    <mergeCell ref="A29:B29"/>
    <mergeCell ref="F29:J29"/>
    <mergeCell ref="A30:B30"/>
    <mergeCell ref="F30:J30"/>
    <mergeCell ref="F25:J25"/>
    <mergeCell ref="A26:B26"/>
    <mergeCell ref="F26:J26"/>
    <mergeCell ref="A27:B27"/>
    <mergeCell ref="F27:J27"/>
    <mergeCell ref="F2:J2"/>
    <mergeCell ref="A17:B17"/>
  </mergeCells>
  <printOptions horizontalCentered="1" verticalCentered="1"/>
  <pageMargins left="0.25" right="0.25" top="0.25" bottom="0.25" header="0.3" footer="0.3"/>
  <pageSetup paperSize="8" scale="60" orientation="landscape" r:id="rId1"/>
  <headerFooter>
    <oddFooter>&amp;L_x000D_&amp;1#&amp;"Aptos"&amp;10&amp;K000000 Data sensitivity - Public</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D209E-4D8E-4EB9-9A85-78CF50BAA232}">
  <sheetPr>
    <tabColor rgb="FF00B050"/>
    <pageSetUpPr fitToPage="1"/>
  </sheetPr>
  <dimension ref="A1:AQ27"/>
  <sheetViews>
    <sheetView rightToLeft="1" view="pageBreakPreview" zoomScale="64" zoomScaleNormal="64" zoomScaleSheetLayoutView="64" workbookViewId="0">
      <selection activeCell="L3" sqref="L3"/>
    </sheetView>
  </sheetViews>
  <sheetFormatPr defaultRowHeight="14.4"/>
  <cols>
    <col min="1" max="1" width="6.33203125" style="1034" bestFit="1" customWidth="1"/>
    <col min="2" max="2" width="11.88671875" style="1034" customWidth="1"/>
    <col min="3" max="3" width="18.5546875" style="1034" hidden="1" customWidth="1"/>
    <col min="4" max="4" width="39.109375" style="1034" customWidth="1"/>
    <col min="5" max="5" width="67.6640625" style="1034" customWidth="1"/>
    <col min="6" max="6" width="22.44140625" style="1034" bestFit="1" customWidth="1"/>
    <col min="7" max="7" width="26.44140625" style="1034" bestFit="1" customWidth="1"/>
    <col min="8" max="8" width="26.88671875" style="1034" bestFit="1" customWidth="1"/>
    <col min="9" max="9" width="29.88671875" style="1034" customWidth="1"/>
    <col min="10" max="10" width="22.88671875" style="1034" bestFit="1" customWidth="1"/>
    <col min="11" max="11" width="26.6640625" style="1034" bestFit="1" customWidth="1"/>
    <col min="12" max="12" width="32.44140625" style="1034" bestFit="1" customWidth="1"/>
    <col min="13" max="14" width="27.88671875" style="1033" bestFit="1" customWidth="1"/>
    <col min="15" max="15" width="95.5546875" style="1033" bestFit="1" customWidth="1"/>
    <col min="16" max="16" width="95.5546875" style="1033" customWidth="1"/>
    <col min="17" max="17" width="97.44140625" style="1033" bestFit="1" customWidth="1"/>
    <col min="18" max="18" width="97.44140625" style="1033" customWidth="1"/>
    <col min="19" max="19" width="29.6640625" style="1033" customWidth="1"/>
    <col min="20" max="20" width="62.88671875" style="1033" customWidth="1"/>
    <col min="21" max="21" width="50" style="1033" customWidth="1"/>
    <col min="22" max="22" width="104.88671875" style="1033" customWidth="1"/>
    <col min="23" max="23" width="41" style="5" hidden="1" customWidth="1"/>
    <col min="24" max="28" width="38.109375" style="5" customWidth="1"/>
    <col min="29" max="29" width="44.109375" bestFit="1" customWidth="1"/>
    <col min="30" max="30" width="39.109375" bestFit="1" customWidth="1"/>
    <col min="31" max="31" width="45.44140625" bestFit="1" customWidth="1"/>
    <col min="32" max="32" width="63.44140625" bestFit="1" customWidth="1"/>
    <col min="33" max="33" width="85.109375" bestFit="1" customWidth="1"/>
    <col min="34" max="34" width="41.109375" bestFit="1" customWidth="1"/>
    <col min="35" max="35" width="67.6640625" bestFit="1" customWidth="1"/>
    <col min="36" max="36" width="39.44140625" bestFit="1" customWidth="1"/>
  </cols>
  <sheetData>
    <row r="1" spans="1:28" ht="153.6" customHeight="1" thickBot="1">
      <c r="A1" s="2114" t="s">
        <v>986</v>
      </c>
      <c r="B1" s="2115"/>
      <c r="C1" s="2115"/>
      <c r="D1" s="2115"/>
      <c r="E1" s="2115"/>
      <c r="F1" s="2115"/>
      <c r="G1" s="2115"/>
      <c r="H1" s="2115"/>
      <c r="I1" s="2115"/>
      <c r="J1" s="2115"/>
      <c r="K1" s="2115"/>
      <c r="L1" s="2115"/>
      <c r="M1" s="2115"/>
      <c r="N1" s="2115"/>
      <c r="O1" s="2115"/>
      <c r="P1" s="2115"/>
      <c r="Q1" s="2115"/>
      <c r="R1" s="2115"/>
      <c r="S1" s="2115"/>
      <c r="T1" s="2115"/>
      <c r="U1" s="2115"/>
      <c r="V1" s="2115"/>
      <c r="W1" s="2115"/>
      <c r="X1" s="2115"/>
      <c r="Y1" s="2115"/>
      <c r="Z1" s="2115"/>
      <c r="AA1" s="2115"/>
      <c r="AB1" s="2116"/>
    </row>
    <row r="2" spans="1:28" ht="90.6" thickBot="1">
      <c r="A2" s="1052" t="s">
        <v>671</v>
      </c>
      <c r="B2" s="1050" t="s">
        <v>982</v>
      </c>
      <c r="C2" s="1050" t="s">
        <v>981</v>
      </c>
      <c r="D2" s="1050" t="s">
        <v>39</v>
      </c>
      <c r="E2" s="1050" t="s">
        <v>980</v>
      </c>
      <c r="F2" s="1050" t="s">
        <v>979</v>
      </c>
      <c r="G2" s="1050" t="s">
        <v>961</v>
      </c>
      <c r="H2" s="1050" t="s">
        <v>978</v>
      </c>
      <c r="I2" s="1050" t="s">
        <v>977</v>
      </c>
      <c r="J2" s="1051" t="s">
        <v>976</v>
      </c>
      <c r="K2" s="1050" t="s">
        <v>975</v>
      </c>
      <c r="L2" s="1049" t="s">
        <v>974</v>
      </c>
      <c r="M2" s="1048" t="s">
        <v>973</v>
      </c>
      <c r="N2" s="1047" t="s">
        <v>972</v>
      </c>
      <c r="O2" s="1046" t="s">
        <v>971</v>
      </c>
      <c r="P2" s="1046" t="s">
        <v>970</v>
      </c>
      <c r="Q2" s="1046" t="s">
        <v>969</v>
      </c>
      <c r="R2" s="1046" t="s">
        <v>968</v>
      </c>
      <c r="S2" s="1046" t="s">
        <v>1192</v>
      </c>
      <c r="T2" s="1046" t="s">
        <v>1191</v>
      </c>
      <c r="U2" s="1046" t="s">
        <v>1060</v>
      </c>
      <c r="V2" s="1046" t="s">
        <v>1059</v>
      </c>
      <c r="W2" s="1045" t="s">
        <v>967</v>
      </c>
      <c r="X2" s="1045" t="s">
        <v>996</v>
      </c>
      <c r="Y2" s="1045" t="s">
        <v>997</v>
      </c>
      <c r="Z2" s="1044" t="s">
        <v>998</v>
      </c>
      <c r="AA2" s="1044" t="s">
        <v>999</v>
      </c>
      <c r="AB2" s="1043" t="s">
        <v>966</v>
      </c>
    </row>
    <row r="3" spans="1:28" ht="391.2" customHeight="1" thickBot="1">
      <c r="A3" s="1042">
        <v>1</v>
      </c>
      <c r="B3" s="1040" t="s">
        <v>965</v>
      </c>
      <c r="C3" s="1040"/>
      <c r="D3" s="1040" t="s">
        <v>1071</v>
      </c>
      <c r="E3" s="1041" t="s">
        <v>1147</v>
      </c>
      <c r="F3" s="1264" t="s">
        <v>1062</v>
      </c>
      <c r="G3" s="1264" t="s">
        <v>960</v>
      </c>
      <c r="H3" s="1038">
        <v>46198</v>
      </c>
      <c r="I3" s="1038">
        <v>46623</v>
      </c>
      <c r="J3" s="1039">
        <v>14</v>
      </c>
      <c r="K3" s="1038">
        <v>46623</v>
      </c>
      <c r="L3" s="1037">
        <v>33040004</v>
      </c>
      <c r="M3" s="1036">
        <v>1</v>
      </c>
      <c r="N3" s="1036">
        <v>1</v>
      </c>
      <c r="O3" s="1055"/>
      <c r="P3" s="1055"/>
      <c r="Q3" s="1055" t="s">
        <v>1263</v>
      </c>
      <c r="R3" s="1055" t="s">
        <v>1262</v>
      </c>
      <c r="S3" s="1055" t="s">
        <v>1261</v>
      </c>
      <c r="T3" s="1266" t="s">
        <v>1260</v>
      </c>
      <c r="U3" s="1036"/>
      <c r="V3" s="1055"/>
      <c r="W3" s="1053"/>
      <c r="X3" s="1122">
        <v>0.19120000000000001</v>
      </c>
      <c r="Y3" s="1122">
        <v>0.33350000000000002</v>
      </c>
      <c r="Z3" s="1056">
        <v>11020157.619999999</v>
      </c>
      <c r="AA3" s="1056">
        <v>6754935.0999999996</v>
      </c>
      <c r="AB3" s="1057">
        <f>+K3</f>
        <v>46623</v>
      </c>
    </row>
    <row r="4" spans="1:28" ht="100.5" customHeight="1">
      <c r="A4"/>
      <c r="B4"/>
      <c r="C4"/>
      <c r="D4"/>
      <c r="E4"/>
      <c r="F4"/>
      <c r="G4"/>
      <c r="H4"/>
      <c r="I4"/>
      <c r="J4"/>
      <c r="K4"/>
      <c r="L4"/>
      <c r="M4"/>
      <c r="N4"/>
      <c r="O4"/>
      <c r="P4" s="1067"/>
      <c r="Q4"/>
      <c r="R4"/>
      <c r="S4"/>
      <c r="T4"/>
      <c r="U4"/>
      <c r="V4"/>
    </row>
    <row r="5" spans="1:28" ht="14.4" customHeight="1">
      <c r="A5"/>
      <c r="B5"/>
      <c r="C5"/>
      <c r="D5"/>
      <c r="E5"/>
      <c r="F5"/>
      <c r="G5"/>
      <c r="H5"/>
      <c r="I5"/>
      <c r="J5"/>
      <c r="K5"/>
      <c r="L5"/>
      <c r="M5"/>
      <c r="N5"/>
      <c r="O5"/>
      <c r="P5"/>
      <c r="Q5"/>
      <c r="R5"/>
      <c r="S5"/>
      <c r="T5"/>
      <c r="U5"/>
      <c r="V5"/>
    </row>
    <row r="6" spans="1:28" ht="15" customHeight="1">
      <c r="A6"/>
      <c r="B6"/>
      <c r="C6"/>
      <c r="D6"/>
      <c r="E6"/>
      <c r="F6"/>
      <c r="G6"/>
      <c r="H6"/>
      <c r="I6"/>
      <c r="J6"/>
      <c r="K6"/>
      <c r="L6"/>
      <c r="M6"/>
      <c r="N6"/>
      <c r="O6"/>
      <c r="P6"/>
      <c r="Q6"/>
      <c r="R6"/>
      <c r="S6"/>
      <c r="T6"/>
      <c r="U6"/>
      <c r="V6"/>
    </row>
    <row r="7" spans="1:28">
      <c r="A7"/>
      <c r="B7"/>
      <c r="C7"/>
      <c r="D7"/>
      <c r="E7"/>
      <c r="F7"/>
      <c r="G7"/>
      <c r="H7"/>
      <c r="I7"/>
      <c r="J7"/>
      <c r="K7"/>
      <c r="L7"/>
      <c r="M7"/>
      <c r="N7"/>
      <c r="O7"/>
      <c r="P7"/>
      <c r="Q7"/>
      <c r="R7"/>
      <c r="S7"/>
      <c r="T7"/>
      <c r="U7"/>
      <c r="V7"/>
    </row>
    <row r="8" spans="1:28" ht="14.4" customHeight="1">
      <c r="A8"/>
      <c r="B8"/>
      <c r="C8"/>
      <c r="D8"/>
      <c r="E8"/>
      <c r="F8"/>
      <c r="G8"/>
      <c r="H8"/>
      <c r="I8"/>
      <c r="J8"/>
      <c r="K8"/>
      <c r="L8"/>
      <c r="M8"/>
      <c r="N8"/>
      <c r="O8"/>
      <c r="P8"/>
      <c r="Q8"/>
      <c r="R8"/>
      <c r="S8"/>
      <c r="T8"/>
      <c r="U8"/>
      <c r="V8"/>
    </row>
    <row r="9" spans="1:28" ht="15" customHeight="1">
      <c r="A9"/>
      <c r="B9"/>
      <c r="C9"/>
      <c r="D9"/>
      <c r="E9"/>
      <c r="F9"/>
      <c r="G9"/>
      <c r="H9"/>
      <c r="I9"/>
      <c r="J9"/>
      <c r="K9"/>
      <c r="L9"/>
      <c r="M9"/>
      <c r="N9"/>
      <c r="O9"/>
      <c r="P9"/>
      <c r="Q9"/>
      <c r="R9"/>
      <c r="S9"/>
      <c r="T9"/>
      <c r="U9"/>
      <c r="V9"/>
    </row>
    <row r="10" spans="1:28">
      <c r="A10"/>
      <c r="B10"/>
      <c r="C10"/>
      <c r="D10"/>
      <c r="E10"/>
      <c r="F10"/>
      <c r="G10"/>
      <c r="H10"/>
      <c r="I10"/>
      <c r="J10"/>
      <c r="K10"/>
      <c r="L10"/>
      <c r="M10"/>
      <c r="N10"/>
      <c r="O10"/>
      <c r="P10"/>
      <c r="Q10"/>
      <c r="R10"/>
      <c r="S10"/>
      <c r="T10"/>
      <c r="U10"/>
      <c r="V10"/>
    </row>
    <row r="11" spans="1:28" ht="14.4" customHeight="1">
      <c r="A11"/>
      <c r="B11"/>
      <c r="C11"/>
      <c r="D11"/>
      <c r="E11"/>
      <c r="F11"/>
      <c r="G11"/>
      <c r="H11"/>
      <c r="I11"/>
      <c r="J11"/>
      <c r="K11"/>
      <c r="L11"/>
      <c r="M11"/>
      <c r="N11"/>
      <c r="O11"/>
      <c r="P11"/>
      <c r="Q11"/>
      <c r="R11"/>
      <c r="S11"/>
      <c r="T11"/>
      <c r="U11"/>
      <c r="V11"/>
    </row>
    <row r="12" spans="1:28" ht="15" customHeight="1">
      <c r="A12"/>
      <c r="B12"/>
      <c r="C12"/>
      <c r="D12"/>
      <c r="E12"/>
      <c r="F12"/>
      <c r="G12"/>
      <c r="H12"/>
      <c r="I12"/>
      <c r="J12"/>
      <c r="K12"/>
      <c r="L12"/>
      <c r="M12"/>
      <c r="N12"/>
      <c r="O12"/>
      <c r="P12"/>
      <c r="Q12"/>
      <c r="R12"/>
      <c r="S12"/>
      <c r="T12"/>
      <c r="U12"/>
      <c r="V12"/>
    </row>
    <row r="13" spans="1:28">
      <c r="A13"/>
      <c r="B13"/>
      <c r="C13"/>
      <c r="D13"/>
      <c r="E13"/>
      <c r="F13"/>
      <c r="G13"/>
      <c r="H13"/>
      <c r="I13"/>
      <c r="J13"/>
      <c r="K13"/>
      <c r="L13"/>
      <c r="M13"/>
      <c r="N13"/>
      <c r="O13"/>
      <c r="P13"/>
      <c r="Q13"/>
      <c r="R13"/>
      <c r="S13"/>
      <c r="T13"/>
      <c r="U13"/>
      <c r="V13"/>
    </row>
    <row r="14" spans="1:28" ht="14.4" customHeight="1">
      <c r="A14"/>
      <c r="B14"/>
      <c r="C14"/>
      <c r="D14"/>
      <c r="E14"/>
      <c r="F14"/>
      <c r="G14"/>
      <c r="H14"/>
      <c r="I14"/>
      <c r="J14"/>
      <c r="K14"/>
      <c r="L14"/>
      <c r="M14"/>
      <c r="N14"/>
      <c r="O14"/>
      <c r="P14"/>
      <c r="Q14"/>
      <c r="R14"/>
      <c r="S14"/>
      <c r="T14"/>
      <c r="U14"/>
      <c r="V14"/>
    </row>
    <row r="15" spans="1:28" ht="15" customHeight="1">
      <c r="A15"/>
      <c r="B15"/>
      <c r="C15"/>
      <c r="D15"/>
      <c r="E15"/>
      <c r="F15"/>
      <c r="G15"/>
      <c r="H15"/>
      <c r="I15"/>
      <c r="J15"/>
      <c r="K15"/>
      <c r="L15"/>
      <c r="M15"/>
      <c r="N15"/>
      <c r="O15"/>
      <c r="P15"/>
      <c r="Q15"/>
      <c r="R15"/>
      <c r="S15"/>
      <c r="T15"/>
      <c r="U15"/>
      <c r="V15"/>
    </row>
    <row r="16" spans="1:28">
      <c r="A16"/>
      <c r="B16"/>
      <c r="C16"/>
      <c r="D16"/>
      <c r="E16"/>
      <c r="F16"/>
      <c r="G16"/>
      <c r="H16"/>
      <c r="I16"/>
      <c r="J16"/>
      <c r="K16"/>
      <c r="L16"/>
      <c r="M16"/>
      <c r="N16"/>
      <c r="O16"/>
      <c r="P16"/>
      <c r="Q16"/>
      <c r="R16"/>
      <c r="S16"/>
      <c r="T16"/>
      <c r="U16"/>
      <c r="V16"/>
    </row>
    <row r="17" spans="1:43" ht="129.9" customHeight="1">
      <c r="A17"/>
      <c r="B17"/>
      <c r="C17"/>
      <c r="D17"/>
      <c r="E17"/>
      <c r="F17"/>
      <c r="G17"/>
      <c r="H17"/>
      <c r="I17"/>
      <c r="J17"/>
      <c r="K17"/>
      <c r="L17"/>
      <c r="M17"/>
      <c r="N17"/>
      <c r="O17"/>
      <c r="P17"/>
      <c r="Q17"/>
      <c r="R17"/>
      <c r="S17"/>
      <c r="T17"/>
      <c r="U17"/>
      <c r="V17"/>
    </row>
    <row r="18" spans="1:43" ht="129.9" customHeight="1">
      <c r="A18"/>
      <c r="B18"/>
      <c r="C18"/>
      <c r="D18"/>
      <c r="E18"/>
      <c r="F18"/>
      <c r="G18"/>
      <c r="H18"/>
      <c r="I18"/>
      <c r="J18"/>
      <c r="K18"/>
      <c r="L18"/>
      <c r="M18"/>
      <c r="N18"/>
      <c r="O18"/>
      <c r="P18"/>
      <c r="Q18"/>
      <c r="R18"/>
      <c r="S18"/>
      <c r="T18"/>
      <c r="U18"/>
      <c r="V18"/>
    </row>
    <row r="19" spans="1:43" ht="129.9" customHeight="1">
      <c r="A19"/>
      <c r="B19"/>
      <c r="C19"/>
      <c r="D19"/>
      <c r="E19"/>
      <c r="F19"/>
      <c r="G19"/>
      <c r="H19"/>
      <c r="I19"/>
      <c r="J19"/>
      <c r="K19"/>
      <c r="L19"/>
      <c r="M19"/>
      <c r="N19"/>
      <c r="O19"/>
      <c r="P19"/>
      <c r="Q19"/>
      <c r="R19"/>
      <c r="S19"/>
      <c r="T19"/>
      <c r="U19"/>
      <c r="V19"/>
    </row>
    <row r="20" spans="1:43" ht="129.9" customHeight="1">
      <c r="A20"/>
      <c r="B20"/>
      <c r="C20"/>
      <c r="D20"/>
      <c r="E20"/>
      <c r="F20"/>
      <c r="G20"/>
      <c r="H20"/>
      <c r="I20"/>
      <c r="J20"/>
      <c r="K20"/>
      <c r="L20"/>
      <c r="M20"/>
      <c r="N20"/>
      <c r="O20"/>
      <c r="P20"/>
      <c r="Q20"/>
      <c r="R20"/>
      <c r="S20"/>
      <c r="T20"/>
      <c r="U20"/>
      <c r="V20"/>
    </row>
    <row r="21" spans="1:43">
      <c r="A21"/>
      <c r="B21"/>
      <c r="C21"/>
      <c r="D21"/>
      <c r="E21"/>
      <c r="F21"/>
      <c r="G21"/>
      <c r="H21"/>
      <c r="I21"/>
      <c r="J21"/>
      <c r="K21"/>
      <c r="L21"/>
      <c r="M21"/>
      <c r="N21"/>
      <c r="O21"/>
      <c r="P21"/>
      <c r="Q21"/>
      <c r="R21"/>
      <c r="S21"/>
      <c r="T21"/>
      <c r="U21"/>
      <c r="V21"/>
    </row>
    <row r="22" spans="1:43">
      <c r="A22" s="1035"/>
      <c r="B22" s="1035"/>
      <c r="C22" s="1035"/>
      <c r="D22" s="1035"/>
      <c r="E22" s="1035"/>
      <c r="F22" s="1035"/>
      <c r="G22" s="1035"/>
      <c r="H22" s="1035"/>
      <c r="I22" s="1035"/>
      <c r="J22" s="1035"/>
      <c r="K22" s="1035"/>
      <c r="L22" s="1035"/>
      <c r="M22" s="1035"/>
      <c r="N22" s="1035"/>
      <c r="O22" s="1035"/>
      <c r="P22" s="1035"/>
      <c r="Q22" s="1035"/>
      <c r="R22" s="1035"/>
      <c r="S22" s="1035"/>
      <c r="T22" s="1035"/>
      <c r="U22" s="1035"/>
      <c r="V22" s="1035"/>
    </row>
    <row r="23" spans="1:43">
      <c r="A23" s="1033"/>
      <c r="B23" s="1033"/>
      <c r="C23" s="1033"/>
      <c r="D23" s="1033"/>
      <c r="E23" s="1033"/>
      <c r="F23" s="1033"/>
      <c r="G23" s="1033"/>
      <c r="H23" s="1033"/>
      <c r="I23" s="1033"/>
      <c r="J23" s="1033"/>
      <c r="K23" s="1033"/>
      <c r="L23" s="1033"/>
    </row>
    <row r="24" spans="1:43" ht="15" customHeight="1">
      <c r="A24" s="1033"/>
      <c r="B24" s="1033"/>
      <c r="C24" s="1033"/>
      <c r="D24" s="1033"/>
      <c r="E24" s="1033"/>
      <c r="F24" s="1033"/>
      <c r="G24" s="1033"/>
      <c r="H24" s="1033"/>
      <c r="I24" s="1033"/>
      <c r="J24" s="1033"/>
      <c r="K24" s="1033"/>
      <c r="L24" s="1033"/>
    </row>
    <row r="25" spans="1:43" s="1033" customFormat="1">
      <c r="W25" s="5"/>
      <c r="X25" s="5"/>
      <c r="Y25" s="5"/>
      <c r="Z25" s="5"/>
      <c r="AA25" s="5"/>
      <c r="AB25" s="5"/>
      <c r="AC25"/>
      <c r="AD25"/>
      <c r="AE25"/>
      <c r="AF25"/>
      <c r="AG25"/>
      <c r="AH25"/>
      <c r="AI25"/>
      <c r="AJ25"/>
      <c r="AK25"/>
      <c r="AL25"/>
      <c r="AM25"/>
      <c r="AN25"/>
      <c r="AO25"/>
      <c r="AP25"/>
      <c r="AQ25"/>
    </row>
    <row r="26" spans="1:43" s="1033" customFormat="1" ht="14.4" customHeight="1">
      <c r="W26" s="5"/>
      <c r="X26" s="5"/>
      <c r="Y26" s="5"/>
      <c r="Z26" s="5"/>
      <c r="AA26" s="5"/>
      <c r="AB26" s="5"/>
      <c r="AC26"/>
      <c r="AD26"/>
      <c r="AE26"/>
      <c r="AF26"/>
      <c r="AG26"/>
      <c r="AH26"/>
      <c r="AI26"/>
      <c r="AJ26"/>
      <c r="AK26"/>
      <c r="AL26"/>
      <c r="AM26"/>
      <c r="AN26"/>
      <c r="AO26"/>
      <c r="AP26"/>
      <c r="AQ26"/>
    </row>
    <row r="27" spans="1:43" s="1033" customFormat="1" ht="15" customHeight="1">
      <c r="W27" s="5"/>
      <c r="X27" s="5"/>
      <c r="Y27" s="5"/>
      <c r="Z27" s="5"/>
      <c r="AA27" s="5"/>
      <c r="AB27" s="5"/>
      <c r="AC27"/>
      <c r="AD27"/>
      <c r="AE27"/>
      <c r="AF27"/>
      <c r="AG27"/>
      <c r="AH27"/>
      <c r="AI27"/>
      <c r="AJ27"/>
      <c r="AK27"/>
      <c r="AL27"/>
      <c r="AM27"/>
      <c r="AN27"/>
      <c r="AO27"/>
      <c r="AP27"/>
      <c r="AQ27"/>
    </row>
  </sheetData>
  <mergeCells count="1">
    <mergeCell ref="A1:AB1"/>
  </mergeCells>
  <printOptions horizontalCentered="1"/>
  <pageMargins left="0" right="0" top="0.75" bottom="0.75" header="0.3" footer="0.3"/>
  <pageSetup paperSize="8" scale="17" fitToHeight="0" orientation="landscape" horizontalDpi="300" verticalDpi="300" r:id="rId1"/>
  <headerFooter>
    <oddFooter>&amp;L_x000D_&amp;1#&amp;"Aptos"&amp;10&amp;K000000 Data sensitivity - Public</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topLeftCell="A25" workbookViewId="0">
      <selection activeCell="G56" sqref="G56"/>
    </sheetView>
  </sheetViews>
  <sheetFormatPr defaultRowHeight="14.4"/>
  <cols>
    <col min="3" max="3" width="9.88671875" bestFit="1" customWidth="1"/>
    <col min="4" max="4" width="25.6640625" bestFit="1" customWidth="1"/>
    <col min="6" max="6" width="15.88671875" bestFit="1" customWidth="1"/>
    <col min="7" max="7" width="56.33203125" bestFit="1" customWidth="1"/>
    <col min="8" max="8" width="20.33203125" bestFit="1" customWidth="1"/>
    <col min="9" max="9" width="22" bestFit="1" customWidth="1"/>
  </cols>
  <sheetData>
    <row r="2" spans="3:12" ht="15" thickBot="1"/>
    <row r="3" spans="3:12">
      <c r="C3" s="32" t="s">
        <v>829</v>
      </c>
    </row>
    <row r="4" spans="3:12">
      <c r="C4" s="945" t="s">
        <v>715</v>
      </c>
      <c r="E4" t="s">
        <v>638</v>
      </c>
    </row>
    <row r="5" spans="3:12">
      <c r="C5" s="945" t="s">
        <v>106</v>
      </c>
      <c r="E5" t="s">
        <v>642</v>
      </c>
      <c r="K5" t="s">
        <v>82</v>
      </c>
    </row>
    <row r="6" spans="3:12">
      <c r="C6" s="945" t="s">
        <v>830</v>
      </c>
      <c r="K6" t="s">
        <v>831</v>
      </c>
    </row>
    <row r="7" spans="3:12">
      <c r="C7" s="9"/>
      <c r="D7" s="10"/>
      <c r="E7" s="10"/>
      <c r="G7" s="10"/>
      <c r="H7" s="10"/>
      <c r="I7" s="10"/>
    </row>
    <row r="8" spans="3:12">
      <c r="C8" s="11"/>
      <c r="D8" s="6"/>
      <c r="E8" s="6"/>
      <c r="F8" s="13"/>
      <c r="G8" s="6"/>
      <c r="H8" s="6"/>
      <c r="I8" s="10"/>
    </row>
    <row r="9" spans="3:12">
      <c r="D9" s="34"/>
      <c r="E9" s="34"/>
      <c r="G9" s="6"/>
      <c r="H9" s="6"/>
      <c r="I9" s="6"/>
    </row>
    <row r="10" spans="3:12">
      <c r="C10" s="6" t="s">
        <v>832</v>
      </c>
      <c r="D10" s="6" t="s">
        <v>40</v>
      </c>
      <c r="E10" s="6"/>
      <c r="F10" s="6" t="s">
        <v>40</v>
      </c>
      <c r="G10" s="6"/>
      <c r="H10" s="6" t="s">
        <v>49</v>
      </c>
      <c r="I10" s="5"/>
      <c r="J10" s="14" t="s">
        <v>300</v>
      </c>
    </row>
    <row r="11" spans="3:12">
      <c r="C11" s="3"/>
      <c r="D11" s="3"/>
      <c r="E11" s="3"/>
      <c r="F11" s="3"/>
      <c r="G11" s="3"/>
      <c r="H11" s="6"/>
      <c r="J11" s="5" t="s">
        <v>603</v>
      </c>
      <c r="K11" t="s">
        <v>48</v>
      </c>
      <c r="L11" s="946" t="s">
        <v>238</v>
      </c>
    </row>
    <row r="12" spans="3:12">
      <c r="C12" s="3" t="s">
        <v>833</v>
      </c>
      <c r="D12" s="33" t="s">
        <v>834</v>
      </c>
      <c r="E12" s="33"/>
      <c r="F12" s="3" t="s">
        <v>834</v>
      </c>
      <c r="G12" s="3"/>
      <c r="H12" s="3" t="s">
        <v>238</v>
      </c>
      <c r="J12" s="5" t="s">
        <v>598</v>
      </c>
      <c r="K12" s="3" t="s">
        <v>815</v>
      </c>
      <c r="L12" s="946" t="s">
        <v>835</v>
      </c>
    </row>
    <row r="13" spans="3:12">
      <c r="C13" s="3" t="s">
        <v>833</v>
      </c>
      <c r="D13" s="33" t="s">
        <v>836</v>
      </c>
      <c r="E13" s="33"/>
      <c r="F13" s="3" t="s">
        <v>836</v>
      </c>
      <c r="G13" s="3"/>
      <c r="H13" s="3" t="s">
        <v>837</v>
      </c>
      <c r="J13" s="5" t="s">
        <v>606</v>
      </c>
      <c r="K13" s="3" t="s">
        <v>838</v>
      </c>
      <c r="L13" s="946" t="s">
        <v>839</v>
      </c>
    </row>
    <row r="14" spans="3:12">
      <c r="C14" s="3" t="s">
        <v>833</v>
      </c>
      <c r="D14" s="33" t="s">
        <v>840</v>
      </c>
      <c r="E14" s="33"/>
      <c r="F14" s="3"/>
      <c r="G14" s="3"/>
      <c r="H14" s="3" t="s">
        <v>841</v>
      </c>
      <c r="J14" s="5"/>
      <c r="K14" t="s">
        <v>735</v>
      </c>
      <c r="L14" s="946" t="s">
        <v>106</v>
      </c>
    </row>
    <row r="15" spans="3:12">
      <c r="C15" s="3" t="s">
        <v>833</v>
      </c>
      <c r="D15" s="33" t="s">
        <v>266</v>
      </c>
      <c r="E15" s="33"/>
      <c r="F15" s="3" t="s">
        <v>266</v>
      </c>
      <c r="G15" s="3" t="s">
        <v>842</v>
      </c>
      <c r="H15" s="3" t="s">
        <v>843</v>
      </c>
      <c r="J15" s="5"/>
      <c r="K15" s="3" t="s">
        <v>737</v>
      </c>
    </row>
    <row r="16" spans="3:12">
      <c r="C16" s="3" t="s">
        <v>844</v>
      </c>
      <c r="D16" s="33" t="s">
        <v>237</v>
      </c>
      <c r="E16" s="33"/>
      <c r="F16" s="3" t="s">
        <v>844</v>
      </c>
      <c r="G16" s="3" t="s">
        <v>845</v>
      </c>
      <c r="H16" s="3" t="s">
        <v>846</v>
      </c>
      <c r="I16" s="3" t="s">
        <v>847</v>
      </c>
      <c r="J16" s="5"/>
    </row>
    <row r="17" spans="3:10">
      <c r="C17" s="3" t="s">
        <v>844</v>
      </c>
      <c r="D17" s="33" t="s">
        <v>848</v>
      </c>
      <c r="E17" s="33"/>
      <c r="F17" s="3"/>
      <c r="G17" s="3" t="s">
        <v>849</v>
      </c>
      <c r="H17" s="3" t="s">
        <v>850</v>
      </c>
      <c r="I17" t="s">
        <v>851</v>
      </c>
      <c r="J17" s="5"/>
    </row>
    <row r="18" spans="3:10">
      <c r="C18" s="3" t="s">
        <v>844</v>
      </c>
      <c r="D18" s="33" t="s">
        <v>852</v>
      </c>
      <c r="E18" s="33"/>
      <c r="F18" s="3" t="s">
        <v>853</v>
      </c>
      <c r="G18" s="3" t="s">
        <v>854</v>
      </c>
      <c r="H18" s="3" t="s">
        <v>105</v>
      </c>
      <c r="I18" s="3" t="s">
        <v>855</v>
      </c>
    </row>
    <row r="19" spans="3:10">
      <c r="C19" s="3"/>
      <c r="D19" s="35" t="s">
        <v>856</v>
      </c>
      <c r="E19" s="35"/>
      <c r="F19" s="3"/>
      <c r="G19" s="3"/>
      <c r="H19" s="3"/>
      <c r="J19" s="5"/>
    </row>
    <row r="20" spans="3:10">
      <c r="C20" s="3"/>
      <c r="D20" s="35" t="s">
        <v>857</v>
      </c>
      <c r="E20" s="3"/>
      <c r="F20" s="3"/>
      <c r="G20" s="3"/>
    </row>
    <row r="41" spans="2:11" ht="18">
      <c r="B41" s="2119" t="s">
        <v>858</v>
      </c>
      <c r="C41" s="2120"/>
      <c r="D41" s="2120"/>
      <c r="E41" s="2120"/>
      <c r="F41" s="2120"/>
      <c r="G41" s="2120"/>
      <c r="H41" s="2120"/>
      <c r="I41" s="2121"/>
    </row>
    <row r="42" spans="2:11">
      <c r="B42" s="2118" t="s">
        <v>859</v>
      </c>
      <c r="C42" s="2118"/>
      <c r="D42" s="2118"/>
      <c r="E42" s="947" t="s">
        <v>860</v>
      </c>
      <c r="F42" s="947" t="s">
        <v>300</v>
      </c>
      <c r="G42" s="948" t="s">
        <v>74</v>
      </c>
      <c r="H42" s="948" t="s">
        <v>188</v>
      </c>
      <c r="I42" s="949" t="s">
        <v>670</v>
      </c>
    </row>
    <row r="43" spans="2:11">
      <c r="B43" s="2122" t="s">
        <v>861</v>
      </c>
      <c r="C43" s="2122"/>
      <c r="D43" s="2122"/>
      <c r="E43" s="950">
        <v>1</v>
      </c>
      <c r="F43" s="951">
        <f>IFERROR('Weekly Progress Report'!$Y$21,1)</f>
        <v>1.3865746584756935</v>
      </c>
      <c r="G43" s="952" t="s">
        <v>862</v>
      </c>
      <c r="H43" s="953"/>
      <c r="I43" s="954"/>
    </row>
    <row r="44" spans="2:11">
      <c r="B44" s="2122" t="s">
        <v>863</v>
      </c>
      <c r="C44" s="2122"/>
      <c r="D44" s="2122"/>
      <c r="E44" s="950">
        <v>1</v>
      </c>
      <c r="F44" s="955">
        <f>+'Weekly Progress Report'!K21/'Weekly Progress Report'!J21</f>
        <v>1.7443691027416266</v>
      </c>
      <c r="G44" s="952" t="s">
        <v>862</v>
      </c>
      <c r="H44" s="953"/>
      <c r="I44" s="954"/>
    </row>
    <row r="45" spans="2:11">
      <c r="B45" s="2117" t="s">
        <v>864</v>
      </c>
      <c r="C45" s="2117"/>
      <c r="D45" s="2117"/>
      <c r="E45" s="950">
        <v>1</v>
      </c>
      <c r="F45" s="950">
        <f>IFERROR(('Weekly Progress Report'!F82+'Weekly Progress Report'!G82)/'Weekly Progress Report'!E82,1)</f>
        <v>0.88235294117647056</v>
      </c>
      <c r="G45" s="952" t="s">
        <v>862</v>
      </c>
      <c r="H45" s="953"/>
      <c r="I45" s="954"/>
      <c r="K45">
        <f>12/20</f>
        <v>0.6</v>
      </c>
    </row>
    <row r="46" spans="2:11">
      <c r="B46" s="2117" t="s">
        <v>865</v>
      </c>
      <c r="C46" s="2117"/>
      <c r="D46" s="2117"/>
      <c r="E46" s="950">
        <v>1</v>
      </c>
      <c r="F46" s="950">
        <f>IFERROR('Weekly Progress Report'!M86/'Weekly Progress Report'!L86,1)</f>
        <v>4.4666666666666668</v>
      </c>
      <c r="G46" s="952" t="s">
        <v>862</v>
      </c>
      <c r="H46" s="953"/>
      <c r="I46" s="954"/>
    </row>
    <row r="47" spans="2:11">
      <c r="B47" s="2117" t="s">
        <v>866</v>
      </c>
      <c r="C47" s="2117"/>
      <c r="D47" s="2117"/>
      <c r="E47" s="950">
        <v>1</v>
      </c>
      <c r="F47" s="950">
        <f>IFERROR('Weekly Progress Report'!T86/'Weekly Progress Report'!S86,1)</f>
        <v>6.7777777777777777</v>
      </c>
      <c r="G47" s="952" t="s">
        <v>862</v>
      </c>
      <c r="H47" s="953"/>
      <c r="I47" s="954"/>
    </row>
    <row r="48" spans="2:11">
      <c r="B48" s="2117" t="s">
        <v>867</v>
      </c>
      <c r="C48" s="2117"/>
      <c r="D48" s="2117"/>
      <c r="E48" s="950">
        <v>1</v>
      </c>
      <c r="F48" s="950">
        <f>IFERROR('Weekly Progress Report'!Q68/'Weekly Progress Report'!Q66,1)</f>
        <v>0.48644433170568624</v>
      </c>
      <c r="G48" s="952" t="s">
        <v>862</v>
      </c>
      <c r="H48" s="953"/>
      <c r="I48" s="954"/>
    </row>
    <row r="49" spans="2:9">
      <c r="B49" s="2117" t="s">
        <v>868</v>
      </c>
      <c r="C49" s="2117"/>
      <c r="D49" s="2117"/>
      <c r="E49" s="950">
        <v>1</v>
      </c>
      <c r="F49" s="950">
        <f>+'HSE-Stat'!J22</f>
        <v>0.84131948051948058</v>
      </c>
      <c r="G49" s="952" t="s">
        <v>862</v>
      </c>
      <c r="H49" s="953"/>
      <c r="I49" s="954"/>
    </row>
    <row r="50" spans="2:9">
      <c r="B50" s="2117" t="s">
        <v>38</v>
      </c>
      <c r="C50" s="2117"/>
      <c r="D50" s="2117"/>
      <c r="E50" s="950">
        <v>1</v>
      </c>
      <c r="F50" s="950">
        <f>+'Quality-Stat'!J47</f>
        <v>0.88078620689655174</v>
      </c>
      <c r="G50" s="952" t="s">
        <v>862</v>
      </c>
      <c r="H50" s="953"/>
      <c r="I50" s="954"/>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&amp;L_x000D_&amp;1#&amp;"Calibri"&amp;10&amp;K000000 Data sensitivity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343B04-1FD8-4058-ADC0-1FAD05016A40}">
  <ds:schemaRefs>
    <ds:schemaRef ds:uri="http://schemas.microsoft.com/office/2006/documentManagement/types"/>
    <ds:schemaRef ds:uri="http://purl.org/dc/elements/1.1/"/>
    <ds:schemaRef ds:uri="http://www.w3.org/XML/1998/namespace"/>
    <ds:schemaRef ds:uri="dc647c6d-d92f-4310-bd15-5b747ad8e47c"/>
    <ds:schemaRef ds:uri="http://purl.org/dc/terms/"/>
    <ds:schemaRef ds:uri="http://purl.org/dc/dcmitype/"/>
    <ds:schemaRef ds:uri="http://schemas.microsoft.com/office/2006/metadata/properties"/>
    <ds:schemaRef ds:uri="http://schemas.microsoft.com/office/infopath/2007/PartnerControls"/>
    <ds:schemaRef ds:uri="http://schemas.openxmlformats.org/package/2006/metadata/core-properties"/>
    <ds:schemaRef ds:uri="5eaf71ab-4025-4588-b733-4dc86344044e"/>
  </ds:schemaRefs>
</ds:datastoreItem>
</file>

<file path=customXml/itemProps2.xml><?xml version="1.0" encoding="utf-8"?>
<ds:datastoreItem xmlns:ds="http://schemas.openxmlformats.org/officeDocument/2006/customXml" ds:itemID="{10BDAAC8-B0AC-4B63-8F9E-DE326611D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af71ab-4025-4588-b733-4dc86344044e"/>
    <ds:schemaRef ds:uri="dc647c6d-d92f-4310-bd15-5b747ad8e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594320-C7FB-4D4D-B387-846B0112C8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13</vt:i4>
      </vt:variant>
    </vt:vector>
  </HeadingPairs>
  <TitlesOfParts>
    <vt:vector size="39" baseType="lpstr">
      <vt:lpstr>DB</vt:lpstr>
      <vt:lpstr>Weekly Progress Report</vt:lpstr>
      <vt:lpstr>FIR summary </vt:lpstr>
      <vt:lpstr>General Information</vt:lpstr>
      <vt:lpstr>Progress</vt:lpstr>
      <vt:lpstr>Progress (2)</vt:lpstr>
      <vt:lpstr>Weekly Photos</vt:lpstr>
      <vt:lpstr>Quality</vt:lpstr>
      <vt:lpstr>Quality-Stat</vt:lpstr>
      <vt:lpstr>HSE</vt:lpstr>
      <vt:lpstr>HSE-Stat</vt:lpstr>
      <vt:lpstr>Risk Register</vt:lpstr>
      <vt:lpstr>Invoice Log</vt:lpstr>
      <vt:lpstr>Major Quantities</vt:lpstr>
      <vt:lpstr>EV-Chart Data</vt:lpstr>
      <vt:lpstr>CCO</vt:lpstr>
      <vt:lpstr>Milestones</vt:lpstr>
      <vt:lpstr>Procurement</vt:lpstr>
      <vt:lpstr>Issues</vt:lpstr>
      <vt:lpstr>Schedule</vt:lpstr>
      <vt:lpstr>Manpower</vt:lpstr>
      <vt:lpstr>Testing</vt:lpstr>
      <vt:lpstr>Physical-Chart Data</vt:lpstr>
      <vt:lpstr>Progress Summary</vt:lpstr>
      <vt:lpstr>LOOK AHEAD </vt:lpstr>
      <vt:lpstr>Codes</vt:lpstr>
      <vt:lpstr>'FIR summary '!Print_Area</vt:lpstr>
      <vt:lpstr>HSE!Print_Area</vt:lpstr>
      <vt:lpstr>'Invoice Log'!Print_Area</vt:lpstr>
      <vt:lpstr>'Major Quantities'!Print_Area</vt:lpstr>
      <vt:lpstr>Manpower!Print_Area</vt:lpstr>
      <vt:lpstr>Progress!Print_Area</vt:lpstr>
      <vt:lpstr>'Progress Summary'!Print_Area</vt:lpstr>
      <vt:lpstr>Quality!Print_Area</vt:lpstr>
      <vt:lpstr>'Weekly Progress Report'!Print_Area</vt:lpstr>
      <vt:lpstr>'FIR summary '!Print_Titles</vt:lpstr>
      <vt:lpstr>Issues!Print_Titles</vt:lpstr>
      <vt:lpstr>'Risk Register'!Print_Titles</vt:lpstr>
      <vt:lpstr>'FIR summary '!Total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Imran.Malik@jasarapmc.com</dc:creator>
  <cp:keywords/>
  <dc:description/>
  <cp:lastModifiedBy>Safnas Mohamed</cp:lastModifiedBy>
  <cp:revision/>
  <cp:lastPrinted>2026-10-20T08:58:32Z</cp:lastPrinted>
  <dcterms:created xsi:type="dcterms:W3CDTF">2014-11-10T09:45:29Z</dcterms:created>
  <dcterms:modified xsi:type="dcterms:W3CDTF">2026-10-20T09:14:06Z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SV_QUERY_LIST_4F35BF76-6C0D-4D9B-82B2-816C12CF3733">
    <vt:lpwstr>empty_477D106A-C0D6-4607-AEBD-E2C9D60EA279</vt:lpwstr>
  </property>
  <property fmtid="{D5CDD505-2E9C-101B-9397-08002B2CF9AE}" pid="8" name="SV_HIDDEN_GRID_QUERY_LIST_4F35BF76-6C0D-4D9B-82B2-816C12CF3733">
    <vt:lpwstr>empty_477D106A-C0D6-4607-AEBD-E2C9D60EA279</vt:lpwstr>
  </property>
</Properties>
</file>